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JUNE 2016" sheetId="1" r:id="rId1"/>
  </sheets>
  <definedNames/>
  <calcPr fullCalcOnLoad="1"/>
</workbook>
</file>

<file path=xl/sharedStrings.xml><?xml version="1.0" encoding="utf-8"?>
<sst xmlns="http://schemas.openxmlformats.org/spreadsheetml/2006/main" count="105" uniqueCount="90">
  <si>
    <t xml:space="preserve">Particulars </t>
  </si>
  <si>
    <t>3 months ended</t>
  </si>
  <si>
    <t>Corresponding 3 months ended in the previous year</t>
  </si>
  <si>
    <t>(2)</t>
  </si>
  <si>
    <t xml:space="preserve"> Unaudited</t>
  </si>
  <si>
    <t>Unaudited</t>
  </si>
  <si>
    <t>1. (a) Net Sales/Income from Operations</t>
  </si>
  <si>
    <t xml:space="preserve">Total </t>
  </si>
  <si>
    <t xml:space="preserve">2. Expenditure </t>
  </si>
  <si>
    <t xml:space="preserve">a. Increase/decrease in stock in trade and work in progress </t>
  </si>
  <si>
    <t xml:space="preserve">c. Purchase of traded goods </t>
  </si>
  <si>
    <t xml:space="preserve">d. Employees cost </t>
  </si>
  <si>
    <t xml:space="preserve">e. Depreciation </t>
  </si>
  <si>
    <t>4. Other Income</t>
  </si>
  <si>
    <t>8. Exceptional items</t>
  </si>
  <si>
    <t>9. Profit (+)/ Loss (-) from Ordinary Activities before tax (7+8)</t>
  </si>
  <si>
    <t>10. Tax expense</t>
  </si>
  <si>
    <t xml:space="preserve">     (ii) Prior Period Item</t>
  </si>
  <si>
    <t>13. Net Profit(+)/ Loss(-) for the period (11-12)</t>
  </si>
  <si>
    <t>- No. of shares</t>
  </si>
  <si>
    <t>- Percentage of shareholding</t>
  </si>
  <si>
    <t>Shareholding **</t>
  </si>
  <si>
    <t>a) Pledged/Encumbered</t>
  </si>
  <si>
    <t>- Number of shares</t>
  </si>
  <si>
    <t xml:space="preserve"> - Percentage of shares (as a % of the total shareholding of promoter and promoter group)</t>
  </si>
  <si>
    <t xml:space="preserve"> - Percentage of shares (as a% of the total share capital of the company)</t>
  </si>
  <si>
    <t>b) Non-encumbered</t>
  </si>
  <si>
    <t xml:space="preserve"> -Number of Shares</t>
  </si>
  <si>
    <t xml:space="preserve"> -Percentage of shares (as a% of the total shareholding of promoter and promoter group</t>
  </si>
  <si>
    <t xml:space="preserve"> -Percentage of shares as a % of the total share capital of the company</t>
  </si>
  <si>
    <t>By Order of the board</t>
  </si>
  <si>
    <t>2. Previous figures have been regrouped /reclassified whereever necessary to facilitate comparison.</t>
  </si>
  <si>
    <t>Year to date figures for current period ended</t>
  </si>
  <si>
    <t>i. Subscription &amp; Membership Fees</t>
  </si>
  <si>
    <t>j. Printing &amp; Stationery</t>
  </si>
  <si>
    <t>Previous 3 Months ended</t>
  </si>
  <si>
    <t>(1)</t>
  </si>
  <si>
    <t>(3)</t>
  </si>
  <si>
    <t>(4)</t>
  </si>
  <si>
    <t>Previous accounting year ended (12 months)</t>
  </si>
  <si>
    <t>(b) Other Operating Income</t>
  </si>
  <si>
    <t>3. Profit / (Loss) from Operations before Other Income, finance costs and Exceptional Items (1-2)</t>
  </si>
  <si>
    <t>5. Profit/ (Loss) from ordinary activities before finance costs and Exceptional Items (3+4)</t>
  </si>
  <si>
    <t>Finance Costs</t>
  </si>
  <si>
    <t>7. Profit/ (Loss) from ordinary activities after finance costs but before Exceptional Items (5-6)</t>
  </si>
  <si>
    <t>11. Net Profit (+)/ Loss (-) from
Ordinary Activities after tax (9-10)</t>
  </si>
  <si>
    <t>12.(i)Extraordinary Item (net of tax expense Rs. ________)</t>
  </si>
  <si>
    <t>14. Share of profit / (loss) of associates</t>
  </si>
  <si>
    <t>15. Minority Interest</t>
  </si>
  <si>
    <t>16. Net profit / (loss) after taxes, minority interest and share of profit /(loss) of associates (13+14+15)</t>
  </si>
  <si>
    <t>17. Paid-up equity share capital (Face Value of the share shall be indicated (Rs. 10)</t>
  </si>
  <si>
    <t>18. Reserve excluding Revaluation Reserves as per balance sheet of previous accounting year</t>
  </si>
  <si>
    <t>19(i). Earnings Per Share (EPS) before extraordinary items (of Rs. ___/- each)(not annualized)</t>
  </si>
  <si>
    <t xml:space="preserve">a) Basic </t>
  </si>
  <si>
    <t>b)  Diluted</t>
  </si>
  <si>
    <t>19(ii). Earnings per share (EPS) after extraordinary items (of Rs. __/- each) (not annualized)</t>
  </si>
  <si>
    <t>b) Diluted</t>
  </si>
  <si>
    <t>A. Particulars of Shareholding</t>
  </si>
  <si>
    <t>1. Public Shareholding</t>
  </si>
  <si>
    <t>2. Promoters and promoter group</t>
  </si>
  <si>
    <t>B. Investor Complaints</t>
  </si>
  <si>
    <t>Pending at the beginning of the quarter</t>
  </si>
  <si>
    <t>Received during the quarter</t>
  </si>
  <si>
    <t>Disposed of during the quarter</t>
  </si>
  <si>
    <t>Remaining unresolved at the end of the quarter</t>
  </si>
  <si>
    <t xml:space="preserve">j. Bad debts written off </t>
  </si>
  <si>
    <t>Audited</t>
  </si>
  <si>
    <t>f. Legal , Professional &amp; Statutory Fees</t>
  </si>
  <si>
    <t>l. Stock Exchanges Fee</t>
  </si>
  <si>
    <t>m. Other expenditure (Any item exceeding 10% of the total expenditure to be shown separately)</t>
  </si>
  <si>
    <t>Year to date figures for previous period ended</t>
  </si>
  <si>
    <t>(5)</t>
  </si>
  <si>
    <t>h. Conveyance &amp; Travelling ( inc. Transportation)</t>
  </si>
  <si>
    <t>Nil</t>
  </si>
  <si>
    <t>NA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</si>
  <si>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</si>
  <si>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31/03/2015</t>
  </si>
  <si>
    <t>30/06/2015</t>
  </si>
  <si>
    <t xml:space="preserve">                Statement of Unaudited Financial Results For the Quarter Ended 30th June, 2016    (in Rs. In Lacs )</t>
  </si>
  <si>
    <t>30/06/2016</t>
  </si>
  <si>
    <t>(31/03/2016)</t>
  </si>
  <si>
    <t>NAVIN KUMAR JAIN</t>
  </si>
  <si>
    <t>OCTAVIUS PLANTATIONS LIMITED</t>
  </si>
  <si>
    <t>g. Fuel Expenses</t>
  </si>
  <si>
    <t>k. Labour Charge</t>
  </si>
  <si>
    <t>b. Cultivation Expenses</t>
  </si>
  <si>
    <t>Date : 13/07/2016</t>
  </si>
  <si>
    <r>
      <t>Notes: 1. The aforesaid results were taken on record by the Board of Directors in the Board Meeting held on</t>
    </r>
    <r>
      <rPr>
        <sz val="11"/>
        <rFont val="Calibri"/>
        <family val="2"/>
      </rPr>
      <t xml:space="preserve"> 13.07.2016</t>
    </r>
  </si>
  <si>
    <t>DIRECTOR</t>
  </si>
  <si>
    <t>For OCTAVIUS PLANTATIONS LIMITED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</si>
</sst>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0000"/>
    <numFmt numFmtId="166" formatCode="0.000000000"/>
    <numFmt numFmtId="167" formatCode="_(* #,##0.000_);_(* \(#,##0.000\);_(* &quot;-&quot;??_);_(@_)"/>
    <numFmt numFmtId="168" formatCode="_ * #,##0.00_ ;_ * \-#,##0.00_ ;_ * &quot;-&quot;??_ ;_ @_ "/>
    <numFmt numFmtId="169" formatCode="_(* #,##0.0000000_);_(* \(#,##0.0000000\);_(* &quot;-&quot;???????_);_(@_)"/>
    <numFmt numFmtId="17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ill="1" applyAlignment="1">
      <alignment/>
    </xf>
    <xf numFmtId="39" fontId="2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39" fontId="2" fillId="0" borderId="10" xfId="0" applyNumberFormat="1" applyFont="1" applyFill="1" applyBorder="1" applyAlignment="1">
      <alignment horizontal="left" vertical="top" wrapText="1"/>
    </xf>
    <xf numFmtId="43" fontId="0" fillId="0" borderId="11" xfId="42" applyFont="1" applyFill="1" applyBorder="1" applyAlignment="1">
      <alignment horizontal="right" wrapText="1"/>
    </xf>
    <xf numFmtId="43" fontId="0" fillId="0" borderId="11" xfId="42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3" fontId="36" fillId="0" borderId="10" xfId="42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43" fontId="36" fillId="0" borderId="10" xfId="42" applyFont="1" applyFill="1" applyBorder="1" applyAlignment="1">
      <alignment horizontal="center" vertical="top" wrapText="1"/>
    </xf>
    <xf numFmtId="49" fontId="20" fillId="0" borderId="10" xfId="42" applyNumberFormat="1" applyFont="1" applyFill="1" applyBorder="1" applyAlignment="1">
      <alignment horizontal="center" vertical="top" wrapText="1"/>
    </xf>
    <xf numFmtId="49" fontId="36" fillId="0" borderId="10" xfId="42" applyNumberFormat="1" applyFont="1" applyFill="1" applyBorder="1" applyAlignment="1">
      <alignment horizontal="center" vertical="top" wrapText="1"/>
    </xf>
    <xf numFmtId="43" fontId="0" fillId="0" borderId="12" xfId="42" applyFont="1" applyFill="1" applyBorder="1" applyAlignment="1">
      <alignment/>
    </xf>
    <xf numFmtId="43" fontId="0" fillId="0" borderId="10" xfId="42" applyFont="1" applyFill="1" applyBorder="1" applyAlignment="1">
      <alignment horizontal="right"/>
    </xf>
    <xf numFmtId="0" fontId="0" fillId="0" borderId="10" xfId="0" applyFill="1" applyBorder="1" applyAlignment="1">
      <alignment vertical="top" wrapText="1"/>
    </xf>
    <xf numFmtId="0" fontId="36" fillId="0" borderId="10" xfId="0" applyFont="1" applyFill="1" applyBorder="1" applyAlignment="1">
      <alignment horizontal="right" vertical="top" wrapText="1"/>
    </xf>
    <xf numFmtId="43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43" fontId="0" fillId="0" borderId="12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43" fontId="0" fillId="0" borderId="10" xfId="42" applyFont="1" applyFill="1" applyBorder="1" applyAlignment="1">
      <alignment/>
    </xf>
    <xf numFmtId="43" fontId="2" fillId="0" borderId="10" xfId="42" applyFont="1" applyFill="1" applyBorder="1" applyAlignment="1">
      <alignment horizontal="right" wrapText="1"/>
    </xf>
    <xf numFmtId="43" fontId="0" fillId="0" borderId="10" xfId="42" applyFont="1" applyFill="1" applyBorder="1" applyAlignment="1">
      <alignment/>
    </xf>
    <xf numFmtId="43" fontId="36" fillId="0" borderId="12" xfId="42" applyFont="1" applyFill="1" applyBorder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43" fontId="0" fillId="0" borderId="12" xfId="42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43" fontId="0" fillId="0" borderId="10" xfId="42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36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43" fontId="2" fillId="0" borderId="12" xfId="42" applyFont="1" applyFill="1" applyBorder="1" applyAlignment="1">
      <alignment horizontal="right" wrapText="1"/>
    </xf>
    <xf numFmtId="0" fontId="0" fillId="0" borderId="11" xfId="0" applyFill="1" applyBorder="1" applyAlignment="1">
      <alignment/>
    </xf>
    <xf numFmtId="0" fontId="38" fillId="0" borderId="10" xfId="0" applyFont="1" applyFill="1" applyBorder="1" applyAlignment="1">
      <alignment vertical="top" wrapText="1"/>
    </xf>
    <xf numFmtId="0" fontId="0" fillId="0" borderId="10" xfId="42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41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3" fontId="2" fillId="0" borderId="10" xfId="0" applyNumberFormat="1" applyFont="1" applyFill="1" applyBorder="1" applyAlignment="1">
      <alignment/>
    </xf>
    <xf numFmtId="43" fontId="2" fillId="0" borderId="10" xfId="42" applyFont="1" applyFill="1" applyBorder="1" applyAlignment="1">
      <alignment/>
    </xf>
    <xf numFmtId="0" fontId="0" fillId="0" borderId="10" xfId="42" applyNumberFormat="1" applyFont="1" applyFill="1" applyBorder="1" applyAlignment="1">
      <alignment horizontal="right" wrapText="1"/>
    </xf>
    <xf numFmtId="10" fontId="0" fillId="0" borderId="10" xfId="42" applyNumberFormat="1" applyFont="1" applyFill="1" applyBorder="1" applyAlignment="1">
      <alignment horizontal="right" wrapText="1"/>
    </xf>
    <xf numFmtId="0" fontId="36" fillId="0" borderId="10" xfId="0" applyFont="1" applyFill="1" applyBorder="1" applyAlignment="1">
      <alignment vertical="top" wrapText="1"/>
    </xf>
    <xf numFmtId="43" fontId="0" fillId="0" borderId="10" xfId="42" applyFont="1" applyFill="1" applyBorder="1" applyAlignment="1">
      <alignment horizontal="center"/>
    </xf>
    <xf numFmtId="43" fontId="2" fillId="0" borderId="10" xfId="42" applyFont="1" applyFill="1" applyBorder="1" applyAlignment="1">
      <alignment horizontal="center" wrapText="1"/>
    </xf>
    <xf numFmtId="43" fontId="0" fillId="0" borderId="10" xfId="0" applyNumberFormat="1" applyFill="1" applyBorder="1" applyAlignment="1">
      <alignment horizontal="center"/>
    </xf>
    <xf numFmtId="43" fontId="36" fillId="0" borderId="10" xfId="42" applyFont="1" applyFill="1" applyBorder="1" applyAlignment="1">
      <alignment/>
    </xf>
    <xf numFmtId="43" fontId="0" fillId="0" borderId="10" xfId="42" applyFont="1" applyFill="1" applyBorder="1" applyAlignment="1">
      <alignment horizontal="right" wrapText="1"/>
    </xf>
    <xf numFmtId="43" fontId="2" fillId="0" borderId="10" xfId="42" applyFont="1" applyFill="1" applyBorder="1" applyAlignment="1">
      <alignment horizontal="center"/>
    </xf>
    <xf numFmtId="2" fontId="36" fillId="0" borderId="14" xfId="0" applyNumberFormat="1" applyFont="1" applyFill="1" applyBorder="1" applyAlignment="1">
      <alignment horizontal="center" wrapText="1"/>
    </xf>
    <xf numFmtId="2" fontId="0" fillId="0" borderId="14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68" fontId="3" fillId="0" borderId="10" xfId="44" applyNumberFormat="1" applyFont="1" applyFill="1" applyBorder="1" applyAlignment="1">
      <alignment vertical="top"/>
    </xf>
    <xf numFmtId="0" fontId="36" fillId="0" borderId="14" xfId="0" applyFont="1" applyFill="1" applyBorder="1" applyAlignment="1">
      <alignment horizontal="center" vertical="top" wrapText="1"/>
    </xf>
    <xf numFmtId="0" fontId="36" fillId="0" borderId="14" xfId="0" applyFont="1" applyFill="1" applyBorder="1" applyAlignment="1">
      <alignment horizontal="left" vertical="top" wrapText="1"/>
    </xf>
    <xf numFmtId="1" fontId="0" fillId="0" borderId="0" xfId="0" applyNumberFormat="1" applyFill="1" applyAlignment="1">
      <alignment/>
    </xf>
    <xf numFmtId="1" fontId="0" fillId="0" borderId="10" xfId="42" applyNumberFormat="1" applyFont="1" applyFill="1" applyBorder="1" applyAlignment="1">
      <alignment horizontal="right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right" wrapText="1"/>
    </xf>
    <xf numFmtId="0" fontId="36" fillId="0" borderId="15" xfId="0" applyFont="1" applyFill="1" applyBorder="1" applyAlignment="1">
      <alignment horizontal="right" wrapText="1"/>
    </xf>
    <xf numFmtId="0" fontId="36" fillId="0" borderId="14" xfId="0" applyFont="1" applyFill="1" applyBorder="1" applyAlignment="1">
      <alignment horizontal="right" wrapText="1"/>
    </xf>
    <xf numFmtId="0" fontId="36" fillId="0" borderId="10" xfId="0" applyFont="1" applyFill="1" applyBorder="1" applyAlignment="1">
      <alignment horizontal="center" vertical="top" wrapText="1"/>
    </xf>
    <xf numFmtId="0" fontId="36" fillId="0" borderId="12" xfId="0" applyFont="1" applyFill="1" applyBorder="1" applyAlignment="1">
      <alignment horizontal="center" vertical="top" wrapText="1"/>
    </xf>
    <xf numFmtId="0" fontId="36" fillId="0" borderId="15" xfId="0" applyFont="1" applyFill="1" applyBorder="1" applyAlignment="1">
      <alignment horizontal="center" vertical="top" wrapText="1"/>
    </xf>
    <xf numFmtId="0" fontId="36" fillId="0" borderId="14" xfId="0" applyFont="1" applyFill="1" applyBorder="1" applyAlignment="1">
      <alignment horizontal="center" vertical="top" wrapText="1"/>
    </xf>
    <xf numFmtId="0" fontId="36" fillId="0" borderId="12" xfId="0" applyFont="1" applyFill="1" applyBorder="1" applyAlignment="1">
      <alignment horizontal="left" vertical="top" wrapText="1"/>
    </xf>
    <xf numFmtId="0" fontId="36" fillId="0" borderId="15" xfId="0" applyFont="1" applyFill="1" applyBorder="1" applyAlignment="1">
      <alignment horizontal="left" vertical="top" wrapText="1"/>
    </xf>
    <xf numFmtId="0" fontId="36" fillId="0" borderId="14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center"/>
    </xf>
    <xf numFmtId="0" fontId="36" fillId="0" borderId="12" xfId="0" applyFont="1" applyFill="1" applyBorder="1" applyAlignment="1">
      <alignment horizontal="center" wrapText="1"/>
    </xf>
    <xf numFmtId="0" fontId="36" fillId="0" borderId="15" xfId="0" applyFont="1" applyFill="1" applyBorder="1" applyAlignment="1">
      <alignment horizontal="center" wrapText="1"/>
    </xf>
    <xf numFmtId="0" fontId="36" fillId="0" borderId="14" xfId="0" applyFont="1" applyFill="1" applyBorder="1" applyAlignment="1">
      <alignment horizontal="center" wrapText="1"/>
    </xf>
    <xf numFmtId="0" fontId="36" fillId="0" borderId="12" xfId="0" applyFont="1" applyFill="1" applyBorder="1" applyAlignment="1">
      <alignment horizontal="right"/>
    </xf>
    <xf numFmtId="0" fontId="36" fillId="0" borderId="15" xfId="0" applyFont="1" applyFill="1" applyBorder="1" applyAlignment="1">
      <alignment horizontal="right"/>
    </xf>
    <xf numFmtId="0" fontId="36" fillId="0" borderId="14" xfId="0" applyFont="1" applyFill="1" applyBorder="1" applyAlignment="1">
      <alignment horizontal="right"/>
    </xf>
    <xf numFmtId="0" fontId="2" fillId="0" borderId="12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2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2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36" fillId="0" borderId="12" xfId="0" applyFont="1" applyFill="1" applyBorder="1" applyAlignment="1">
      <alignment horizontal="left" wrapText="1"/>
    </xf>
    <xf numFmtId="0" fontId="36" fillId="0" borderId="15" xfId="0" applyFont="1" applyFill="1" applyBorder="1" applyAlignment="1">
      <alignment horizontal="left" wrapText="1"/>
    </xf>
    <xf numFmtId="0" fontId="36" fillId="0" borderId="14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55">
      <selection activeCell="A75" sqref="A75:G75"/>
    </sheetView>
  </sheetViews>
  <sheetFormatPr defaultColWidth="9.140625" defaultRowHeight="15"/>
  <cols>
    <col min="1" max="1" width="33.28125" style="1" customWidth="1"/>
    <col min="2" max="2" width="14.7109375" style="47" customWidth="1"/>
    <col min="3" max="3" width="14.28125" style="5" hidden="1" customWidth="1"/>
    <col min="4" max="4" width="16.421875" style="5" customWidth="1"/>
    <col min="5" max="5" width="14.00390625" style="1" customWidth="1"/>
    <col min="6" max="6" width="18.8515625" style="1" customWidth="1"/>
    <col min="7" max="7" width="20.140625" style="5" customWidth="1"/>
    <col min="8" max="8" width="13.7109375" style="1" bestFit="1" customWidth="1"/>
    <col min="9" max="9" width="12.57421875" style="1" bestFit="1" customWidth="1"/>
    <col min="10" max="13" width="10.7109375" style="1" bestFit="1" customWidth="1"/>
    <col min="14" max="16384" width="9.140625" style="1" customWidth="1"/>
  </cols>
  <sheetData>
    <row r="1" spans="1:7" ht="31.5" customHeight="1">
      <c r="A1" s="68" t="s">
        <v>82</v>
      </c>
      <c r="B1" s="69"/>
      <c r="C1" s="69"/>
      <c r="D1" s="69"/>
      <c r="E1" s="69"/>
      <c r="F1" s="69"/>
      <c r="G1" s="70"/>
    </row>
    <row r="2" spans="1:7" ht="15" customHeight="1">
      <c r="A2" s="71" t="s">
        <v>78</v>
      </c>
      <c r="B2" s="72"/>
      <c r="C2" s="72"/>
      <c r="D2" s="72"/>
      <c r="E2" s="72"/>
      <c r="F2" s="72"/>
      <c r="G2" s="73"/>
    </row>
    <row r="3" spans="1:13" ht="72.75" customHeight="1">
      <c r="A3" s="74" t="s">
        <v>0</v>
      </c>
      <c r="B3" s="12" t="s">
        <v>1</v>
      </c>
      <c r="C3" s="61" t="s">
        <v>35</v>
      </c>
      <c r="D3" s="61" t="s">
        <v>2</v>
      </c>
      <c r="E3" s="62" t="s">
        <v>32</v>
      </c>
      <c r="F3" s="62" t="s">
        <v>70</v>
      </c>
      <c r="G3" s="61" t="s">
        <v>39</v>
      </c>
      <c r="I3" s="11"/>
      <c r="J3" s="11"/>
      <c r="K3" s="11"/>
      <c r="L3" s="11"/>
      <c r="M3" s="11"/>
    </row>
    <row r="4" spans="1:13" ht="16.5" customHeight="1">
      <c r="A4" s="74"/>
      <c r="B4" s="12" t="s">
        <v>79</v>
      </c>
      <c r="C4" s="13" t="s">
        <v>76</v>
      </c>
      <c r="D4" s="12" t="s">
        <v>77</v>
      </c>
      <c r="E4" s="12" t="s">
        <v>79</v>
      </c>
      <c r="F4" s="12" t="s">
        <v>77</v>
      </c>
      <c r="G4" s="13" t="s">
        <v>80</v>
      </c>
      <c r="H4" s="14"/>
      <c r="I4" s="15"/>
      <c r="J4" s="15"/>
      <c r="K4" s="15"/>
      <c r="L4" s="15"/>
      <c r="M4" s="15"/>
    </row>
    <row r="5" spans="1:13" ht="15.75" customHeight="1">
      <c r="A5" s="52"/>
      <c r="B5" s="16" t="s">
        <v>36</v>
      </c>
      <c r="C5" s="17" t="s">
        <v>3</v>
      </c>
      <c r="D5" s="17" t="s">
        <v>3</v>
      </c>
      <c r="E5" s="18" t="s">
        <v>37</v>
      </c>
      <c r="F5" s="17" t="s">
        <v>38</v>
      </c>
      <c r="G5" s="17" t="s">
        <v>71</v>
      </c>
      <c r="I5" s="11"/>
      <c r="J5" s="11"/>
      <c r="K5" s="11"/>
      <c r="L5" s="11"/>
      <c r="M5" s="11"/>
    </row>
    <row r="6" spans="1:13" ht="15">
      <c r="A6" s="3"/>
      <c r="B6" s="10" t="s">
        <v>4</v>
      </c>
      <c r="C6" s="10" t="s">
        <v>4</v>
      </c>
      <c r="D6" s="10" t="s">
        <v>5</v>
      </c>
      <c r="E6" s="10" t="s">
        <v>5</v>
      </c>
      <c r="F6" s="10" t="s">
        <v>5</v>
      </c>
      <c r="G6" s="10" t="s">
        <v>66</v>
      </c>
      <c r="I6" s="11"/>
      <c r="J6" s="11"/>
      <c r="K6" s="11"/>
      <c r="L6" s="11"/>
      <c r="M6" s="11"/>
    </row>
    <row r="7" spans="1:9" ht="30.75" customHeight="1">
      <c r="A7" s="3" t="s">
        <v>6</v>
      </c>
      <c r="B7" s="19">
        <v>0</v>
      </c>
      <c r="C7" s="20">
        <v>9619.83</v>
      </c>
      <c r="D7" s="19">
        <v>0</v>
      </c>
      <c r="E7" s="19">
        <v>0</v>
      </c>
      <c r="F7" s="19">
        <v>0</v>
      </c>
      <c r="G7" s="53">
        <v>50.24</v>
      </c>
      <c r="H7" s="9"/>
      <c r="I7" s="11"/>
    </row>
    <row r="8" spans="1:9" ht="15.75" customHeight="1">
      <c r="A8" s="21" t="s">
        <v>40</v>
      </c>
      <c r="B8" s="19">
        <v>0</v>
      </c>
      <c r="C8" s="20">
        <v>4.67</v>
      </c>
      <c r="D8" s="19">
        <v>0</v>
      </c>
      <c r="E8" s="19">
        <v>0</v>
      </c>
      <c r="F8" s="19">
        <v>0</v>
      </c>
      <c r="G8" s="54">
        <v>0</v>
      </c>
      <c r="H8" s="9"/>
      <c r="I8" s="11"/>
    </row>
    <row r="9" spans="1:9" ht="15.75" customHeight="1">
      <c r="A9" s="22" t="s">
        <v>7</v>
      </c>
      <c r="B9" s="23">
        <f aca="true" t="shared" si="0" ref="B9:G9">+B7+B8</f>
        <v>0</v>
      </c>
      <c r="C9" s="23">
        <f t="shared" si="0"/>
        <v>9624.5</v>
      </c>
      <c r="D9" s="23">
        <f t="shared" si="0"/>
        <v>0</v>
      </c>
      <c r="E9" s="23">
        <f t="shared" si="0"/>
        <v>0</v>
      </c>
      <c r="F9" s="23">
        <f t="shared" si="0"/>
        <v>0</v>
      </c>
      <c r="G9" s="55">
        <f t="shared" si="0"/>
        <v>50.24</v>
      </c>
      <c r="I9" s="11"/>
    </row>
    <row r="10" spans="1:7" ht="15" customHeight="1">
      <c r="A10" s="52" t="s">
        <v>8</v>
      </c>
      <c r="B10" s="24"/>
      <c r="C10" s="20"/>
      <c r="D10" s="20"/>
      <c r="E10" s="24"/>
      <c r="F10" s="20"/>
      <c r="G10" s="53"/>
    </row>
    <row r="11" spans="1:8" ht="30">
      <c r="A11" s="21" t="s">
        <v>9</v>
      </c>
      <c r="B11" s="25">
        <v>0</v>
      </c>
      <c r="C11" s="20">
        <v>-849.45</v>
      </c>
      <c r="D11" s="25">
        <v>0</v>
      </c>
      <c r="E11" s="25">
        <v>0</v>
      </c>
      <c r="F11" s="25">
        <v>0</v>
      </c>
      <c r="G11" s="53">
        <v>3.65</v>
      </c>
      <c r="H11" s="26"/>
    </row>
    <row r="12" spans="1:9" ht="15" customHeight="1">
      <c r="A12" s="21" t="s">
        <v>85</v>
      </c>
      <c r="B12" s="24">
        <v>9.74</v>
      </c>
      <c r="C12" s="20">
        <v>0</v>
      </c>
      <c r="D12" s="24">
        <v>3.65</v>
      </c>
      <c r="E12" s="24">
        <v>9.74</v>
      </c>
      <c r="F12" s="24">
        <v>9.74</v>
      </c>
      <c r="G12" s="53">
        <v>33.01</v>
      </c>
      <c r="I12" s="27"/>
    </row>
    <row r="13" spans="1:7" ht="15" customHeight="1">
      <c r="A13" s="21" t="s">
        <v>10</v>
      </c>
      <c r="B13" s="25">
        <v>0</v>
      </c>
      <c r="C13" s="20">
        <v>10027.85</v>
      </c>
      <c r="D13" s="25">
        <v>0</v>
      </c>
      <c r="E13" s="25">
        <v>0</v>
      </c>
      <c r="F13" s="25">
        <v>0</v>
      </c>
      <c r="G13" s="63">
        <v>0</v>
      </c>
    </row>
    <row r="14" spans="1:7" ht="15" customHeight="1">
      <c r="A14" s="21" t="s">
        <v>11</v>
      </c>
      <c r="B14" s="25">
        <v>1.36</v>
      </c>
      <c r="C14" s="20">
        <v>49.92</v>
      </c>
      <c r="D14" s="25">
        <v>2.18</v>
      </c>
      <c r="E14" s="25">
        <v>1.36</v>
      </c>
      <c r="F14" s="25">
        <v>2.18</v>
      </c>
      <c r="G14" s="53">
        <v>6.86</v>
      </c>
    </row>
    <row r="15" spans="1:7" ht="15" customHeight="1">
      <c r="A15" s="21" t="s">
        <v>12</v>
      </c>
      <c r="B15" s="25">
        <v>0.11</v>
      </c>
      <c r="C15" s="28">
        <v>32.15</v>
      </c>
      <c r="D15" s="25">
        <v>0.13</v>
      </c>
      <c r="E15" s="25">
        <v>0.11</v>
      </c>
      <c r="F15" s="25">
        <v>0.13</v>
      </c>
      <c r="G15" s="53">
        <v>0.51</v>
      </c>
    </row>
    <row r="16" spans="1:9" ht="31.5" customHeight="1">
      <c r="A16" s="7" t="s">
        <v>67</v>
      </c>
      <c r="B16" s="25"/>
      <c r="C16" s="28"/>
      <c r="D16" s="25"/>
      <c r="E16" s="25"/>
      <c r="F16" s="29"/>
      <c r="G16" s="54"/>
      <c r="I16" s="27"/>
    </row>
    <row r="17" spans="1:7" ht="15" customHeight="1">
      <c r="A17" s="2" t="s">
        <v>83</v>
      </c>
      <c r="B17" s="25">
        <v>0</v>
      </c>
      <c r="C17" s="20"/>
      <c r="D17" s="25"/>
      <c r="E17" s="25">
        <v>0</v>
      </c>
      <c r="F17" s="29"/>
      <c r="G17" s="54"/>
    </row>
    <row r="18" spans="1:7" ht="15" customHeight="1">
      <c r="A18" s="2" t="s">
        <v>72</v>
      </c>
      <c r="B18" s="25">
        <v>0</v>
      </c>
      <c r="C18" s="20">
        <v>0</v>
      </c>
      <c r="D18" s="25">
        <v>0</v>
      </c>
      <c r="E18" s="25">
        <v>0</v>
      </c>
      <c r="F18" s="20">
        <v>0</v>
      </c>
      <c r="G18" s="53"/>
    </row>
    <row r="19" spans="1:7" ht="15" customHeight="1">
      <c r="A19" s="2" t="s">
        <v>33</v>
      </c>
      <c r="B19" s="25">
        <v>0</v>
      </c>
      <c r="C19" s="20">
        <v>0</v>
      </c>
      <c r="D19" s="25">
        <v>0</v>
      </c>
      <c r="E19" s="25">
        <v>0</v>
      </c>
      <c r="F19" s="20">
        <v>0</v>
      </c>
      <c r="G19" s="53"/>
    </row>
    <row r="20" spans="1:7" ht="15" customHeight="1">
      <c r="A20" s="2" t="s">
        <v>65</v>
      </c>
      <c r="B20" s="25">
        <v>0</v>
      </c>
      <c r="C20" s="20">
        <v>0</v>
      </c>
      <c r="D20" s="25">
        <v>0</v>
      </c>
      <c r="E20" s="25">
        <v>0</v>
      </c>
      <c r="F20" s="20">
        <v>0</v>
      </c>
      <c r="G20" s="53"/>
    </row>
    <row r="21" spans="1:7" ht="15" customHeight="1">
      <c r="A21" s="2" t="s">
        <v>34</v>
      </c>
      <c r="B21" s="25">
        <v>0</v>
      </c>
      <c r="C21" s="20">
        <v>0</v>
      </c>
      <c r="D21" s="25">
        <v>0</v>
      </c>
      <c r="E21" s="25">
        <v>0</v>
      </c>
      <c r="F21" s="20">
        <v>0</v>
      </c>
      <c r="G21" s="53"/>
    </row>
    <row r="22" spans="1:7" ht="15" customHeight="1">
      <c r="A22" s="2" t="s">
        <v>84</v>
      </c>
      <c r="B22" s="25">
        <v>0</v>
      </c>
      <c r="C22" s="20">
        <v>0</v>
      </c>
      <c r="D22" s="25">
        <v>0</v>
      </c>
      <c r="E22" s="25">
        <v>0</v>
      </c>
      <c r="F22" s="20">
        <v>0</v>
      </c>
      <c r="G22" s="53"/>
    </row>
    <row r="23" spans="1:7" ht="15" customHeight="1">
      <c r="A23" s="2" t="s">
        <v>68</v>
      </c>
      <c r="B23" s="25">
        <v>0</v>
      </c>
      <c r="C23" s="20">
        <v>0</v>
      </c>
      <c r="D23" s="25">
        <v>0</v>
      </c>
      <c r="E23" s="25">
        <v>0</v>
      </c>
      <c r="F23" s="20">
        <v>0</v>
      </c>
      <c r="G23" s="53"/>
    </row>
    <row r="24" spans="1:8" ht="60">
      <c r="A24" s="6" t="s">
        <v>69</v>
      </c>
      <c r="B24" s="24">
        <v>1.32</v>
      </c>
      <c r="C24" s="30">
        <v>218.77</v>
      </c>
      <c r="D24" s="24">
        <v>0</v>
      </c>
      <c r="E24" s="24">
        <v>1.32</v>
      </c>
      <c r="F24" s="24">
        <v>0</v>
      </c>
      <c r="G24" s="53">
        <v>1.17</v>
      </c>
      <c r="H24" s="4"/>
    </row>
    <row r="25" spans="1:9" ht="15" customHeight="1">
      <c r="A25" s="22" t="s">
        <v>7</v>
      </c>
      <c r="B25" s="31">
        <f aca="true" t="shared" si="1" ref="B25:G25">SUM(B11:B24)</f>
        <v>12.53</v>
      </c>
      <c r="C25" s="31">
        <f t="shared" si="1"/>
        <v>9479.24</v>
      </c>
      <c r="D25" s="31">
        <f t="shared" si="1"/>
        <v>5.96</v>
      </c>
      <c r="E25" s="31">
        <f>SUM(E11:E24)</f>
        <v>12.53</v>
      </c>
      <c r="F25" s="31">
        <f>SUM(F11:F24)</f>
        <v>12.05</v>
      </c>
      <c r="G25" s="56">
        <f t="shared" si="1"/>
        <v>45.199999999999996</v>
      </c>
      <c r="H25" s="32"/>
      <c r="I25" s="33"/>
    </row>
    <row r="26" spans="1:8" ht="45">
      <c r="A26" s="21" t="s">
        <v>41</v>
      </c>
      <c r="B26" s="34">
        <f aca="true" t="shared" si="2" ref="B26:G26">B9-B25</f>
        <v>-12.53</v>
      </c>
      <c r="C26" s="34">
        <f t="shared" si="2"/>
        <v>145.26000000000022</v>
      </c>
      <c r="D26" s="34">
        <f t="shared" si="2"/>
        <v>-5.96</v>
      </c>
      <c r="E26" s="34">
        <f t="shared" si="2"/>
        <v>-12.53</v>
      </c>
      <c r="F26" s="34">
        <f t="shared" si="2"/>
        <v>-12.05</v>
      </c>
      <c r="G26" s="53">
        <f t="shared" si="2"/>
        <v>5.040000000000006</v>
      </c>
      <c r="H26" s="35"/>
    </row>
    <row r="27" spans="1:7" ht="15">
      <c r="A27" s="3" t="s">
        <v>13</v>
      </c>
      <c r="B27" s="36">
        <v>0</v>
      </c>
      <c r="C27" s="20">
        <v>0</v>
      </c>
      <c r="D27" s="37">
        <v>0</v>
      </c>
      <c r="E27" s="36">
        <v>0</v>
      </c>
      <c r="F27" s="37">
        <v>0</v>
      </c>
      <c r="G27" s="54"/>
    </row>
    <row r="28" spans="1:7" ht="45">
      <c r="A28" s="21" t="s">
        <v>42</v>
      </c>
      <c r="B28" s="34">
        <f aca="true" t="shared" si="3" ref="B28:G28">B26+B27</f>
        <v>-12.53</v>
      </c>
      <c r="C28" s="34">
        <f t="shared" si="3"/>
        <v>145.26000000000022</v>
      </c>
      <c r="D28" s="34">
        <f t="shared" si="3"/>
        <v>-5.96</v>
      </c>
      <c r="E28" s="34">
        <f t="shared" si="3"/>
        <v>-12.53</v>
      </c>
      <c r="F28" s="34">
        <f t="shared" si="3"/>
        <v>-12.05</v>
      </c>
      <c r="G28" s="28">
        <f t="shared" si="3"/>
        <v>5.040000000000006</v>
      </c>
    </row>
    <row r="29" spans="1:7" ht="15">
      <c r="A29" s="21" t="s">
        <v>43</v>
      </c>
      <c r="B29" s="36">
        <v>0</v>
      </c>
      <c r="C29" s="28">
        <v>84.78</v>
      </c>
      <c r="D29" s="36">
        <v>0</v>
      </c>
      <c r="E29" s="36">
        <v>0</v>
      </c>
      <c r="F29" s="36">
        <v>0</v>
      </c>
      <c r="G29" s="54">
        <v>0</v>
      </c>
    </row>
    <row r="30" spans="1:7" ht="45">
      <c r="A30" s="21" t="s">
        <v>44</v>
      </c>
      <c r="B30" s="34">
        <f aca="true" t="shared" si="4" ref="B30:G30">B28-B29</f>
        <v>-12.53</v>
      </c>
      <c r="C30" s="34">
        <f t="shared" si="4"/>
        <v>60.48000000000022</v>
      </c>
      <c r="D30" s="34">
        <f t="shared" si="4"/>
        <v>-5.96</v>
      </c>
      <c r="E30" s="34">
        <f>E28-E29</f>
        <v>-12.53</v>
      </c>
      <c r="F30" s="34">
        <f>F28-F29</f>
        <v>-12.05</v>
      </c>
      <c r="G30" s="28">
        <f t="shared" si="4"/>
        <v>5.040000000000006</v>
      </c>
    </row>
    <row r="31" spans="1:7" ht="15">
      <c r="A31" s="3" t="s">
        <v>14</v>
      </c>
      <c r="B31" s="36">
        <v>0</v>
      </c>
      <c r="C31" s="28">
        <v>0</v>
      </c>
      <c r="D31" s="28">
        <v>0</v>
      </c>
      <c r="E31" s="36">
        <v>0</v>
      </c>
      <c r="F31" s="28">
        <v>0</v>
      </c>
      <c r="G31" s="53"/>
    </row>
    <row r="32" spans="1:7" ht="30" customHeight="1">
      <c r="A32" s="3" t="s">
        <v>15</v>
      </c>
      <c r="B32" s="34">
        <f aca="true" t="shared" si="5" ref="B32:G32">B30+B31</f>
        <v>-12.53</v>
      </c>
      <c r="C32" s="34">
        <f t="shared" si="5"/>
        <v>60.48000000000022</v>
      </c>
      <c r="D32" s="34">
        <f t="shared" si="5"/>
        <v>-5.96</v>
      </c>
      <c r="E32" s="34">
        <f t="shared" si="5"/>
        <v>-12.53</v>
      </c>
      <c r="F32" s="34">
        <f t="shared" si="5"/>
        <v>-12.05</v>
      </c>
      <c r="G32" s="28">
        <f t="shared" si="5"/>
        <v>5.040000000000006</v>
      </c>
    </row>
    <row r="33" spans="1:7" ht="15">
      <c r="A33" s="3" t="s">
        <v>16</v>
      </c>
      <c r="B33" s="36">
        <v>0</v>
      </c>
      <c r="C33" s="28">
        <v>-1.34</v>
      </c>
      <c r="D33" s="36">
        <v>0</v>
      </c>
      <c r="E33" s="36">
        <v>0</v>
      </c>
      <c r="F33" s="36">
        <v>0</v>
      </c>
      <c r="G33" s="53">
        <v>0</v>
      </c>
    </row>
    <row r="34" spans="1:7" ht="30">
      <c r="A34" s="21" t="s">
        <v>45</v>
      </c>
      <c r="B34" s="34">
        <f aca="true" t="shared" si="6" ref="B34:G34">B32-B33</f>
        <v>-12.53</v>
      </c>
      <c r="C34" s="34">
        <f t="shared" si="6"/>
        <v>61.82000000000022</v>
      </c>
      <c r="D34" s="34">
        <f t="shared" si="6"/>
        <v>-5.96</v>
      </c>
      <c r="E34" s="34">
        <f>E32-E33</f>
        <v>-12.53</v>
      </c>
      <c r="F34" s="34">
        <f>F32-F33</f>
        <v>-12.05</v>
      </c>
      <c r="G34" s="28">
        <f t="shared" si="6"/>
        <v>5.040000000000006</v>
      </c>
    </row>
    <row r="35" spans="1:7" ht="30">
      <c r="A35" s="3" t="s">
        <v>46</v>
      </c>
      <c r="B35" s="36">
        <v>0</v>
      </c>
      <c r="C35" s="28">
        <v>0</v>
      </c>
      <c r="D35" s="28">
        <v>0</v>
      </c>
      <c r="E35" s="36">
        <v>0</v>
      </c>
      <c r="F35" s="28">
        <v>0</v>
      </c>
      <c r="G35" s="53"/>
    </row>
    <row r="36" spans="1:7" ht="15">
      <c r="A36" s="3" t="s">
        <v>17</v>
      </c>
      <c r="B36" s="36">
        <v>0</v>
      </c>
      <c r="C36" s="28">
        <v>0</v>
      </c>
      <c r="D36" s="28">
        <v>0</v>
      </c>
      <c r="E36" s="36">
        <v>0</v>
      </c>
      <c r="F36" s="28">
        <v>0</v>
      </c>
      <c r="G36" s="53"/>
    </row>
    <row r="37" spans="1:7" ht="30">
      <c r="A37" s="52" t="s">
        <v>18</v>
      </c>
      <c r="B37" s="34">
        <f aca="true" t="shared" si="7" ref="B37:G37">B34-B35</f>
        <v>-12.53</v>
      </c>
      <c r="C37" s="34">
        <f t="shared" si="7"/>
        <v>61.82000000000022</v>
      </c>
      <c r="D37" s="34">
        <f t="shared" si="7"/>
        <v>-5.96</v>
      </c>
      <c r="E37" s="34">
        <f t="shared" si="7"/>
        <v>-12.53</v>
      </c>
      <c r="F37" s="34">
        <f t="shared" si="7"/>
        <v>-12.05</v>
      </c>
      <c r="G37" s="28">
        <f t="shared" si="7"/>
        <v>5.040000000000006</v>
      </c>
    </row>
    <row r="38" spans="1:7" ht="30">
      <c r="A38" s="38" t="s">
        <v>47</v>
      </c>
      <c r="B38" s="36">
        <v>0</v>
      </c>
      <c r="C38" s="28">
        <v>0</v>
      </c>
      <c r="D38" s="28">
        <v>0</v>
      </c>
      <c r="E38" s="36">
        <v>0</v>
      </c>
      <c r="F38" s="28">
        <v>0</v>
      </c>
      <c r="G38" s="53"/>
    </row>
    <row r="39" spans="1:7" ht="15">
      <c r="A39" s="38" t="s">
        <v>48</v>
      </c>
      <c r="B39" s="36">
        <v>0</v>
      </c>
      <c r="C39" s="28">
        <v>0</v>
      </c>
      <c r="D39" s="28">
        <v>0</v>
      </c>
      <c r="E39" s="36">
        <v>0</v>
      </c>
      <c r="F39" s="28">
        <v>0</v>
      </c>
      <c r="G39" s="53"/>
    </row>
    <row r="40" spans="1:7" ht="46.5" customHeight="1">
      <c r="A40" s="39" t="s">
        <v>49</v>
      </c>
      <c r="B40" s="34">
        <f aca="true" t="shared" si="8" ref="B40:G40">B37+B38+B39</f>
        <v>-12.53</v>
      </c>
      <c r="C40" s="34">
        <f t="shared" si="8"/>
        <v>61.82000000000022</v>
      </c>
      <c r="D40" s="34">
        <f t="shared" si="8"/>
        <v>-5.96</v>
      </c>
      <c r="E40" s="34">
        <f t="shared" si="8"/>
        <v>-12.53</v>
      </c>
      <c r="F40" s="34">
        <f t="shared" si="8"/>
        <v>-12.05</v>
      </c>
      <c r="G40" s="28">
        <f t="shared" si="8"/>
        <v>5.040000000000006</v>
      </c>
    </row>
    <row r="41" spans="1:9" ht="45.75" customHeight="1">
      <c r="A41" s="40" t="s">
        <v>50</v>
      </c>
      <c r="B41" s="41">
        <v>98.71</v>
      </c>
      <c r="C41" s="29">
        <v>159.2</v>
      </c>
      <c r="D41" s="29">
        <v>98.71</v>
      </c>
      <c r="E41" s="41">
        <v>98.71</v>
      </c>
      <c r="F41" s="29">
        <v>98.71</v>
      </c>
      <c r="G41" s="57">
        <v>98.71</v>
      </c>
      <c r="H41" s="8"/>
      <c r="I41" s="11"/>
    </row>
    <row r="42" spans="1:7" ht="15" customHeight="1">
      <c r="A42" s="21" t="s">
        <v>51</v>
      </c>
      <c r="B42" s="48">
        <v>62.91</v>
      </c>
      <c r="C42" s="49">
        <v>1234.46</v>
      </c>
      <c r="D42" s="49">
        <v>58.34</v>
      </c>
      <c r="E42" s="48">
        <v>62.91</v>
      </c>
      <c r="F42" s="49">
        <v>58.34</v>
      </c>
      <c r="G42" s="53">
        <v>69.34</v>
      </c>
    </row>
    <row r="43" spans="1:7" ht="45">
      <c r="A43" s="21" t="s">
        <v>52</v>
      </c>
      <c r="B43" s="36">
        <v>0</v>
      </c>
      <c r="C43" s="28">
        <v>0</v>
      </c>
      <c r="D43" s="28">
        <v>0</v>
      </c>
      <c r="E43" s="36">
        <v>0</v>
      </c>
      <c r="F43" s="28">
        <v>0</v>
      </c>
      <c r="G43" s="58"/>
    </row>
    <row r="44" spans="1:8" ht="15">
      <c r="A44" s="21" t="s">
        <v>53</v>
      </c>
      <c r="B44" s="34">
        <f aca="true" t="shared" si="9" ref="B44:G44">B40/B41*10</f>
        <v>-1.2693749366832137</v>
      </c>
      <c r="C44" s="34">
        <f t="shared" si="9"/>
        <v>3.8831658291457427</v>
      </c>
      <c r="D44" s="34">
        <f t="shared" si="9"/>
        <v>-0.6037888765069396</v>
      </c>
      <c r="E44" s="34">
        <f t="shared" si="9"/>
        <v>-1.2693749366832137</v>
      </c>
      <c r="F44" s="34">
        <f>F40/F41*10</f>
        <v>-1.2207476446155405</v>
      </c>
      <c r="G44" s="34">
        <f t="shared" si="9"/>
        <v>0.510586566710567</v>
      </c>
      <c r="H44" s="42"/>
    </row>
    <row r="45" spans="1:8" ht="15" customHeight="1">
      <c r="A45" s="21" t="s">
        <v>54</v>
      </c>
      <c r="B45" s="34">
        <f aca="true" t="shared" si="10" ref="B45:G45">B44</f>
        <v>-1.2693749366832137</v>
      </c>
      <c r="C45" s="34">
        <f t="shared" si="10"/>
        <v>3.8831658291457427</v>
      </c>
      <c r="D45" s="34">
        <f t="shared" si="10"/>
        <v>-0.6037888765069396</v>
      </c>
      <c r="E45" s="34">
        <f t="shared" si="10"/>
        <v>-1.2693749366832137</v>
      </c>
      <c r="F45" s="34">
        <f t="shared" si="10"/>
        <v>-1.2207476446155405</v>
      </c>
      <c r="G45" s="34">
        <f t="shared" si="10"/>
        <v>0.510586566710567</v>
      </c>
      <c r="H45" s="42"/>
    </row>
    <row r="46" spans="1:7" ht="45">
      <c r="A46" s="21" t="s">
        <v>55</v>
      </c>
      <c r="B46" s="36"/>
      <c r="C46" s="28"/>
      <c r="D46" s="28"/>
      <c r="E46" s="36"/>
      <c r="F46" s="28"/>
      <c r="G46" s="58"/>
    </row>
    <row r="47" spans="1:7" ht="15" customHeight="1">
      <c r="A47" s="21" t="s">
        <v>53</v>
      </c>
      <c r="B47" s="34">
        <f aca="true" t="shared" si="11" ref="B47:D48">B44</f>
        <v>-1.2693749366832137</v>
      </c>
      <c r="C47" s="34">
        <f t="shared" si="11"/>
        <v>3.8831658291457427</v>
      </c>
      <c r="D47" s="34">
        <f t="shared" si="11"/>
        <v>-0.6037888765069396</v>
      </c>
      <c r="E47" s="34">
        <f aca="true" t="shared" si="12" ref="E47:G48">E44</f>
        <v>-1.2693749366832137</v>
      </c>
      <c r="F47" s="34">
        <f t="shared" si="12"/>
        <v>-1.2207476446155405</v>
      </c>
      <c r="G47" s="28">
        <f t="shared" si="12"/>
        <v>0.510586566710567</v>
      </c>
    </row>
    <row r="48" spans="1:7" ht="15" customHeight="1">
      <c r="A48" s="21" t="s">
        <v>56</v>
      </c>
      <c r="B48" s="34">
        <f t="shared" si="11"/>
        <v>-1.2693749366832137</v>
      </c>
      <c r="C48" s="34">
        <f t="shared" si="11"/>
        <v>3.8831658291457427</v>
      </c>
      <c r="D48" s="34">
        <f t="shared" si="11"/>
        <v>-0.6037888765069396</v>
      </c>
      <c r="E48" s="34">
        <f t="shared" si="12"/>
        <v>-1.2693749366832137</v>
      </c>
      <c r="F48" s="34">
        <f t="shared" si="12"/>
        <v>-1.2207476446155405</v>
      </c>
      <c r="G48" s="28">
        <f t="shared" si="12"/>
        <v>0.510586566710567</v>
      </c>
    </row>
    <row r="49" spans="1:7" ht="15" customHeight="1">
      <c r="A49" s="52" t="s">
        <v>57</v>
      </c>
      <c r="B49" s="28"/>
      <c r="C49" s="28"/>
      <c r="D49" s="37"/>
      <c r="E49" s="28"/>
      <c r="F49" s="37"/>
      <c r="G49" s="54"/>
    </row>
    <row r="50" spans="1:7" ht="15" customHeight="1">
      <c r="A50" s="3" t="s">
        <v>58</v>
      </c>
      <c r="B50" s="28"/>
      <c r="C50" s="28"/>
      <c r="D50" s="37"/>
      <c r="E50" s="28"/>
      <c r="F50" s="37"/>
      <c r="G50" s="54"/>
    </row>
    <row r="51" spans="1:7" ht="15" customHeight="1">
      <c r="A51" s="3" t="s">
        <v>19</v>
      </c>
      <c r="B51" s="67">
        <f>987070-597530</f>
        <v>389540</v>
      </c>
      <c r="C51" s="50">
        <v>791105</v>
      </c>
      <c r="D51" s="67">
        <f>987070-597530</f>
        <v>389540</v>
      </c>
      <c r="E51" s="67">
        <f>987070-597530</f>
        <v>389540</v>
      </c>
      <c r="F51" s="67">
        <f>987070-597530</f>
        <v>389540</v>
      </c>
      <c r="G51" s="67">
        <f>987070-597530</f>
        <v>389540</v>
      </c>
    </row>
    <row r="52" spans="1:7" ht="15" customHeight="1">
      <c r="A52" s="3" t="s">
        <v>20</v>
      </c>
      <c r="B52" s="51">
        <v>0.3946</v>
      </c>
      <c r="C52" s="51">
        <v>0.496926</v>
      </c>
      <c r="D52" s="51">
        <v>0.3946</v>
      </c>
      <c r="E52" s="51">
        <v>0.3946</v>
      </c>
      <c r="F52" s="51">
        <v>0.3946</v>
      </c>
      <c r="G52" s="51">
        <v>0.3946</v>
      </c>
    </row>
    <row r="53" spans="1:8" ht="15" customHeight="1">
      <c r="A53" s="43" t="s">
        <v>59</v>
      </c>
      <c r="B53" s="44"/>
      <c r="C53" s="44"/>
      <c r="D53" s="44"/>
      <c r="E53" s="44"/>
      <c r="F53" s="44"/>
      <c r="G53" s="44"/>
      <c r="H53" s="45"/>
    </row>
    <row r="54" spans="1:7" ht="15" customHeight="1">
      <c r="A54" s="43" t="s">
        <v>21</v>
      </c>
      <c r="B54" s="37"/>
      <c r="C54" s="37"/>
      <c r="D54" s="37"/>
      <c r="E54" s="37"/>
      <c r="F54" s="37"/>
      <c r="G54" s="37"/>
    </row>
    <row r="55" spans="1:7" ht="15" customHeight="1">
      <c r="A55" s="43" t="s">
        <v>22</v>
      </c>
      <c r="B55" s="28"/>
      <c r="C55" s="28"/>
      <c r="D55" s="28"/>
      <c r="E55" s="28"/>
      <c r="F55" s="28"/>
      <c r="G55" s="28"/>
    </row>
    <row r="56" spans="1:7" ht="15" customHeight="1">
      <c r="A56" s="43" t="s">
        <v>23</v>
      </c>
      <c r="B56" s="28"/>
      <c r="C56" s="28"/>
      <c r="D56" s="28"/>
      <c r="E56" s="28"/>
      <c r="F56" s="28"/>
      <c r="G56" s="28"/>
    </row>
    <row r="57" spans="1:7" ht="45">
      <c r="A57" s="43" t="s">
        <v>24</v>
      </c>
      <c r="B57" s="28"/>
      <c r="C57" s="28"/>
      <c r="D57" s="28"/>
      <c r="E57" s="28"/>
      <c r="F57" s="28"/>
      <c r="G57" s="28"/>
    </row>
    <row r="58" spans="1:7" ht="29.25" customHeight="1">
      <c r="A58" s="43" t="s">
        <v>25</v>
      </c>
      <c r="B58" s="28"/>
      <c r="C58" s="28"/>
      <c r="D58" s="28"/>
      <c r="E58" s="28"/>
      <c r="F58" s="28"/>
      <c r="G58" s="28"/>
    </row>
    <row r="59" spans="1:7" ht="15" customHeight="1">
      <c r="A59" s="43" t="s">
        <v>26</v>
      </c>
      <c r="B59" s="28"/>
      <c r="C59" s="28"/>
      <c r="D59" s="28"/>
      <c r="E59" s="28"/>
      <c r="F59" s="28"/>
      <c r="G59" s="28"/>
    </row>
    <row r="60" spans="1:8" ht="15" customHeight="1">
      <c r="A60" s="43" t="s">
        <v>27</v>
      </c>
      <c r="B60" s="44">
        <v>597530</v>
      </c>
      <c r="C60" s="44">
        <v>800895</v>
      </c>
      <c r="D60" s="44">
        <v>597530</v>
      </c>
      <c r="E60" s="44">
        <v>597530</v>
      </c>
      <c r="F60" s="44">
        <v>597530</v>
      </c>
      <c r="G60" s="44">
        <v>597530</v>
      </c>
      <c r="H60" s="46"/>
    </row>
    <row r="61" spans="1:11" ht="45">
      <c r="A61" s="43" t="s">
        <v>28</v>
      </c>
      <c r="B61" s="51">
        <v>1</v>
      </c>
      <c r="C61" s="51">
        <v>0.503074</v>
      </c>
      <c r="D61" s="51">
        <v>1</v>
      </c>
      <c r="E61" s="51">
        <v>1</v>
      </c>
      <c r="F61" s="51">
        <v>1</v>
      </c>
      <c r="G61" s="51">
        <v>1</v>
      </c>
      <c r="K61" s="66"/>
    </row>
    <row r="62" spans="1:7" ht="32.25" customHeight="1">
      <c r="A62" s="43" t="s">
        <v>29</v>
      </c>
      <c r="B62" s="51">
        <v>0.6053</v>
      </c>
      <c r="C62" s="51">
        <v>0.503074</v>
      </c>
      <c r="D62" s="51">
        <v>0.6053</v>
      </c>
      <c r="E62" s="51">
        <v>0.6053</v>
      </c>
      <c r="F62" s="51">
        <v>0.6053</v>
      </c>
      <c r="G62" s="51">
        <v>0.6053</v>
      </c>
    </row>
    <row r="63" spans="1:7" ht="15" customHeight="1">
      <c r="A63" s="75" t="s">
        <v>0</v>
      </c>
      <c r="B63" s="76"/>
      <c r="C63" s="76"/>
      <c r="D63" s="76"/>
      <c r="E63" s="77"/>
      <c r="F63" s="64"/>
      <c r="G63" s="59"/>
    </row>
    <row r="64" spans="1:7" ht="15">
      <c r="A64" s="78" t="s">
        <v>60</v>
      </c>
      <c r="B64" s="79"/>
      <c r="C64" s="79"/>
      <c r="D64" s="79"/>
      <c r="E64" s="80"/>
      <c r="F64" s="65"/>
      <c r="G64" s="60"/>
    </row>
    <row r="65" spans="1:7" ht="15">
      <c r="A65" s="100" t="s">
        <v>61</v>
      </c>
      <c r="B65" s="101"/>
      <c r="C65" s="101"/>
      <c r="D65" s="101"/>
      <c r="E65" s="102"/>
      <c r="F65" s="36" t="s">
        <v>73</v>
      </c>
      <c r="G65" s="36" t="s">
        <v>73</v>
      </c>
    </row>
    <row r="66" spans="1:7" ht="15">
      <c r="A66" s="100" t="s">
        <v>62</v>
      </c>
      <c r="B66" s="101"/>
      <c r="C66" s="101"/>
      <c r="D66" s="101"/>
      <c r="E66" s="102"/>
      <c r="F66" s="36" t="s">
        <v>73</v>
      </c>
      <c r="G66" s="36" t="s">
        <v>73</v>
      </c>
    </row>
    <row r="67" spans="1:7" ht="15">
      <c r="A67" s="100" t="s">
        <v>63</v>
      </c>
      <c r="B67" s="101"/>
      <c r="C67" s="101"/>
      <c r="D67" s="101"/>
      <c r="E67" s="102"/>
      <c r="F67" s="36" t="s">
        <v>74</v>
      </c>
      <c r="G67" s="36" t="s">
        <v>74</v>
      </c>
    </row>
    <row r="68" spans="1:7" ht="15">
      <c r="A68" s="100" t="s">
        <v>64</v>
      </c>
      <c r="B68" s="101"/>
      <c r="C68" s="101"/>
      <c r="D68" s="101"/>
      <c r="E68" s="102"/>
      <c r="F68" s="36" t="s">
        <v>74</v>
      </c>
      <c r="G68" s="36" t="s">
        <v>74</v>
      </c>
    </row>
    <row r="69" spans="1:7" ht="33" customHeight="1">
      <c r="A69" s="88" t="s">
        <v>87</v>
      </c>
      <c r="B69" s="89"/>
      <c r="C69" s="89"/>
      <c r="D69" s="89"/>
      <c r="E69" s="89"/>
      <c r="F69" s="89"/>
      <c r="G69" s="90"/>
    </row>
    <row r="70" spans="1:7" ht="15" customHeight="1">
      <c r="A70" s="91" t="s">
        <v>31</v>
      </c>
      <c r="B70" s="92"/>
      <c r="C70" s="92"/>
      <c r="D70" s="92"/>
      <c r="E70" s="92"/>
      <c r="F70" s="92"/>
      <c r="G70" s="93"/>
    </row>
    <row r="71" spans="1:7" ht="13.5" customHeight="1">
      <c r="A71" s="94"/>
      <c r="B71" s="95"/>
      <c r="C71" s="95"/>
      <c r="D71" s="95"/>
      <c r="E71" s="95"/>
      <c r="F71" s="95"/>
      <c r="G71" s="96"/>
    </row>
    <row r="72" spans="1:7" ht="15">
      <c r="A72" s="85" t="s">
        <v>30</v>
      </c>
      <c r="B72" s="86"/>
      <c r="C72" s="86"/>
      <c r="D72" s="86"/>
      <c r="E72" s="86"/>
      <c r="F72" s="86"/>
      <c r="G72" s="87"/>
    </row>
    <row r="73" spans="1:7" ht="15" customHeight="1">
      <c r="A73" s="71" t="s">
        <v>89</v>
      </c>
      <c r="B73" s="72"/>
      <c r="C73" s="72"/>
      <c r="D73" s="72"/>
      <c r="E73" s="72"/>
      <c r="F73" s="72"/>
      <c r="G73" s="73"/>
    </row>
    <row r="74" spans="1:7" ht="31.5" customHeight="1">
      <c r="A74" s="82" t="s">
        <v>75</v>
      </c>
      <c r="B74" s="83"/>
      <c r="C74" s="83"/>
      <c r="D74" s="83"/>
      <c r="E74" s="83"/>
      <c r="F74" s="83"/>
      <c r="G74" s="84"/>
    </row>
    <row r="75" spans="1:7" ht="15">
      <c r="A75" s="85" t="s">
        <v>81</v>
      </c>
      <c r="B75" s="86"/>
      <c r="C75" s="86"/>
      <c r="D75" s="86"/>
      <c r="E75" s="86"/>
      <c r="F75" s="86"/>
      <c r="G75" s="87"/>
    </row>
    <row r="76" spans="1:7" ht="15">
      <c r="A76" s="85" t="s">
        <v>88</v>
      </c>
      <c r="B76" s="86"/>
      <c r="C76" s="86"/>
      <c r="D76" s="86"/>
      <c r="E76" s="86"/>
      <c r="F76" s="86"/>
      <c r="G76" s="87"/>
    </row>
    <row r="77" spans="1:7" ht="15.75" customHeight="1">
      <c r="A77" s="97" t="s">
        <v>86</v>
      </c>
      <c r="B77" s="98"/>
      <c r="C77" s="98"/>
      <c r="D77" s="98"/>
      <c r="E77" s="98"/>
      <c r="F77" s="98"/>
      <c r="G77" s="99"/>
    </row>
    <row r="78" spans="1:7" ht="15">
      <c r="A78" s="81"/>
      <c r="B78" s="81"/>
      <c r="C78" s="81"/>
      <c r="D78" s="81"/>
      <c r="E78" s="81"/>
      <c r="F78" s="81"/>
      <c r="G78" s="81"/>
    </row>
  </sheetData>
  <sheetProtection/>
  <mergeCells count="19">
    <mergeCell ref="A69:G69"/>
    <mergeCell ref="A70:G70"/>
    <mergeCell ref="A71:G71"/>
    <mergeCell ref="A77:G77"/>
    <mergeCell ref="A72:G72"/>
    <mergeCell ref="A65:E65"/>
    <mergeCell ref="A66:E66"/>
    <mergeCell ref="A67:E67"/>
    <mergeCell ref="A68:E68"/>
    <mergeCell ref="A1:G1"/>
    <mergeCell ref="A2:G2"/>
    <mergeCell ref="A3:A4"/>
    <mergeCell ref="A63:E63"/>
    <mergeCell ref="A64:E64"/>
    <mergeCell ref="A78:G78"/>
    <mergeCell ref="A73:G73"/>
    <mergeCell ref="A74:G74"/>
    <mergeCell ref="A75:G75"/>
    <mergeCell ref="A76:G76"/>
  </mergeCells>
  <printOptions/>
  <pageMargins left="0.46" right="0.32" top="0.72" bottom="0.31" header="0.5" footer="0.53"/>
  <pageSetup horizontalDpi="600" verticalDpi="600" orientation="portrait" paperSize="9" scale="80" r:id="rId1"/>
  <rowBreaks count="1" manualBreakCount="1">
    <brk id="37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abhishek</dc:creator>
  <cp:keywords/>
  <dc:description/>
  <cp:lastModifiedBy>mukesh</cp:lastModifiedBy>
  <cp:lastPrinted>2017-09-25T11:40:08Z</cp:lastPrinted>
  <dcterms:created xsi:type="dcterms:W3CDTF">2010-08-10T12:32:36Z</dcterms:created>
  <dcterms:modified xsi:type="dcterms:W3CDTF">2017-09-27T09:38:55Z</dcterms:modified>
  <cp:category/>
  <cp:version/>
  <cp:contentType/>
  <cp:contentStatus/>
</cp:coreProperties>
</file>