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9320" windowHeight="7755" activeTab="0"/>
  </bookViews>
  <sheets>
    <sheet name="SEPT 2016" sheetId="1" r:id="rId1"/>
  </sheets>
  <definedNames>
    <definedName name="_xlnm.Print_Area" localSheetId="0">'SEPT 2016'!$B$35:$I$78</definedName>
  </definedNames>
  <calcPr fullCalcOnLoad="1"/>
</workbook>
</file>

<file path=xl/sharedStrings.xml><?xml version="1.0" encoding="utf-8"?>
<sst xmlns="http://schemas.openxmlformats.org/spreadsheetml/2006/main" count="108" uniqueCount="91">
  <si>
    <t xml:space="preserve">Particulars </t>
  </si>
  <si>
    <t>3 months ended</t>
  </si>
  <si>
    <t>Corresponding 3 months ended in the previous year</t>
  </si>
  <si>
    <t>(2)</t>
  </si>
  <si>
    <t xml:space="preserve"> Unaudited</t>
  </si>
  <si>
    <t>Unaudited</t>
  </si>
  <si>
    <t>1. (a) Net Sales/Income from Operations</t>
  </si>
  <si>
    <t xml:space="preserve">Total </t>
  </si>
  <si>
    <t xml:space="preserve">2. Expenditure </t>
  </si>
  <si>
    <t xml:space="preserve">a. Increase/decrease in stock in trade and work in progress </t>
  </si>
  <si>
    <t xml:space="preserve">c. Purchase of traded goods </t>
  </si>
  <si>
    <t xml:space="preserve">d. Employees cost </t>
  </si>
  <si>
    <t xml:space="preserve">e. Depreciation </t>
  </si>
  <si>
    <t>4. Other Income</t>
  </si>
  <si>
    <t>8. Exceptional items</t>
  </si>
  <si>
    <t>9. Profit (+)/ Loss (-) from Ordinary Activities before tax (7+8)</t>
  </si>
  <si>
    <t>10. Tax expense</t>
  </si>
  <si>
    <t xml:space="preserve">     (ii) Prior Period Item</t>
  </si>
  <si>
    <t>13. Net Profit(+)/ Loss(-) for the period (11-12)</t>
  </si>
  <si>
    <t>- No. of shares</t>
  </si>
  <si>
    <t>- Percentage of shareholding</t>
  </si>
  <si>
    <t>Shareholding **</t>
  </si>
  <si>
    <t>a) Pledged/Encumbered</t>
  </si>
  <si>
    <t>- Number of shares</t>
  </si>
  <si>
    <t xml:space="preserve"> - Percentage of shares (as a % of the total shareholding of promoter and promoter group)</t>
  </si>
  <si>
    <t xml:space="preserve"> - Percentage of shares (as a% of the total share capital of the company)</t>
  </si>
  <si>
    <t>b) Non-encumbered</t>
  </si>
  <si>
    <t xml:space="preserve"> -Number of Shares</t>
  </si>
  <si>
    <t xml:space="preserve"> -Percentage of shares (as a% of the total shareholding of promoter and promoter group</t>
  </si>
  <si>
    <t xml:space="preserve"> -Percentage of shares as a % of the total share capital of the company</t>
  </si>
  <si>
    <t>By Order of the board</t>
  </si>
  <si>
    <t>g. Advertising</t>
  </si>
  <si>
    <t>2. Previous figures have been regrouped /reclassified whereever necessary to facilitate comparison.</t>
  </si>
  <si>
    <t>Year to date figures for current period ended</t>
  </si>
  <si>
    <t>i. Subscription &amp; Membership Fees</t>
  </si>
  <si>
    <t>j. Printing &amp; Stationery</t>
  </si>
  <si>
    <t>Previous 3 Months ended</t>
  </si>
  <si>
    <t>(1)</t>
  </si>
  <si>
    <t>(3)</t>
  </si>
  <si>
    <t>(4)</t>
  </si>
  <si>
    <t>Previous accounting year ended (12 months)</t>
  </si>
  <si>
    <t>(b) Other Operating Income</t>
  </si>
  <si>
    <t>3. Profit / (Loss) from Operations before Other Income, finance costs and Exceptional Items (1-2)</t>
  </si>
  <si>
    <t>5. Profit/ (Loss) from ordinary activities before finance costs and Exceptional Items (3+4)</t>
  </si>
  <si>
    <t>Finance Costs</t>
  </si>
  <si>
    <t>7. Profit/ (Loss) from ordinary activities after finance costs but before Exceptional Items (5-6)</t>
  </si>
  <si>
    <t>11. Net Profit (+)/ Loss (-) from
Ordinary Activities after tax (9-10)</t>
  </si>
  <si>
    <t>12.(i)Extraordinary Item (net of tax expense Rs. ________)</t>
  </si>
  <si>
    <t>14. Share of profit / (loss) of associates</t>
  </si>
  <si>
    <t>15. Minority Interest</t>
  </si>
  <si>
    <t>16. Net profit / (loss) after taxes, minority interest and share of profit /(loss) of associates (13+14+15)</t>
  </si>
  <si>
    <t>17. Paid-up equity share capital (Face Value of the share shall be indicated (Rs. 10)</t>
  </si>
  <si>
    <t>18. Reserve excluding Revaluation Reserves as per balance sheet of previous accounting year</t>
  </si>
  <si>
    <t>19(i). Earnings Per Share (EPS) before extraordinary items (of Rs. ___/- each)(not annualized)</t>
  </si>
  <si>
    <t xml:space="preserve">a) Basic </t>
  </si>
  <si>
    <t>b)  Diluted</t>
  </si>
  <si>
    <t>19(ii). Earnings per share (EPS) after extraordinary items (of Rs. __/- each) (not annualized)</t>
  </si>
  <si>
    <t>b) Diluted</t>
  </si>
  <si>
    <t>A. Particulars of Shareholding</t>
  </si>
  <si>
    <t>1. Public Shareholding</t>
  </si>
  <si>
    <t>2. Promoters and promoter group</t>
  </si>
  <si>
    <t>B. Investor Complaints</t>
  </si>
  <si>
    <t>Pending at the beginning of the quarter</t>
  </si>
  <si>
    <t>Received during the quarter</t>
  </si>
  <si>
    <t>Disposed of during the quarter</t>
  </si>
  <si>
    <t>Remaining unresolved at the end of the quarter</t>
  </si>
  <si>
    <t xml:space="preserve">j. Bad debts written off </t>
  </si>
  <si>
    <t>Audited</t>
  </si>
  <si>
    <t xml:space="preserve">k. Postal Charges </t>
  </si>
  <si>
    <t>f. Legal , Professional &amp; Statutory Fees</t>
  </si>
  <si>
    <t>l. Stock Exchanges Fee</t>
  </si>
  <si>
    <t>m. Other expenditure (Any item exceeding 10% of the total expenditure to be shown separately)</t>
  </si>
  <si>
    <t>Year to date figures for previous period ended</t>
  </si>
  <si>
    <t>(5)</t>
  </si>
  <si>
    <t>h. Conveyance &amp; Travelling ( inc. Transportation)</t>
  </si>
  <si>
    <t>Nil</t>
  </si>
  <si>
    <t>NA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</si>
  <si>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</si>
  <si>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30/09/2015</t>
  </si>
  <si>
    <t>30/09/2016</t>
  </si>
  <si>
    <t xml:space="preserve">                Statement of Unaudited Financial Results For the Quarter Ended 30th September, 2016    (in Rs. In Lacs )</t>
  </si>
  <si>
    <t>(31/03/2016)</t>
  </si>
  <si>
    <t>30/06/2016</t>
  </si>
  <si>
    <t>OCTAVIUS PLANTATIONS  LIMITED</t>
  </si>
  <si>
    <t>b. Cultivation Expenses</t>
  </si>
  <si>
    <t>For OCTAVIUS PLANTATIONS LTD</t>
  </si>
  <si>
    <t>30/06/2015</t>
  </si>
  <si>
    <t>Date :11.10.2016</t>
  </si>
  <si>
    <t>RAJ KUMAR JAIN</t>
  </si>
  <si>
    <r>
      <t>Notes: 1. The aforesaid results were taken on record by the Board of Directors in the Board Meeting held on</t>
    </r>
    <r>
      <rPr>
        <sz val="11"/>
        <rFont val="Calibri"/>
        <family val="2"/>
      </rPr>
      <t xml:space="preserve"> 11.10.2016</t>
    </r>
  </si>
  <si>
    <t>DIRECTOR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</si>
</sst>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000"/>
    <numFmt numFmtId="166" formatCode="0.000000000"/>
    <numFmt numFmtId="167" formatCode="_(* #,##0.000_);_(* \(#,##0.000\);_(* &quot;-&quot;??_);_(@_)"/>
    <numFmt numFmtId="168" formatCode="_ * #,##0.00_ ;_ * \-#,##0.00_ ;_ * &quot;-&quot;??_ ;_ @_ "/>
    <numFmt numFmtId="169" formatCode="0.0%"/>
    <numFmt numFmtId="170" formatCode="0.00000000"/>
    <numFmt numFmtId="171" formatCode="0.0000000"/>
    <numFmt numFmtId="172" formatCode="0.00000"/>
    <numFmt numFmtId="173" formatCode="0.0000"/>
    <numFmt numFmtId="174" formatCode="0.000"/>
    <numFmt numFmtId="17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ill="1" applyAlignment="1">
      <alignment/>
    </xf>
    <xf numFmtId="39" fontId="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43" fontId="0" fillId="0" borderId="10" xfId="42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39" fontId="2" fillId="0" borderId="10" xfId="0" applyNumberFormat="1" applyFont="1" applyFill="1" applyBorder="1" applyAlignment="1">
      <alignment horizontal="left" vertical="top" wrapText="1"/>
    </xf>
    <xf numFmtId="43" fontId="0" fillId="0" borderId="11" xfId="42" applyFont="1" applyFill="1" applyBorder="1" applyAlignment="1">
      <alignment/>
    </xf>
    <xf numFmtId="43" fontId="0" fillId="0" borderId="12" xfId="42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35" fillId="0" borderId="10" xfId="42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49" fontId="19" fillId="0" borderId="10" xfId="42" applyNumberFormat="1" applyFont="1" applyFill="1" applyBorder="1" applyAlignment="1">
      <alignment horizontal="center" vertical="top" wrapText="1"/>
    </xf>
    <xf numFmtId="43" fontId="0" fillId="0" borderId="11" xfId="42" applyFont="1" applyFill="1" applyBorder="1" applyAlignment="1">
      <alignment/>
    </xf>
    <xf numFmtId="43" fontId="0" fillId="0" borderId="10" xfId="42" applyFont="1" applyFill="1" applyBorder="1" applyAlignment="1">
      <alignment horizontal="right"/>
    </xf>
    <xf numFmtId="0" fontId="0" fillId="0" borderId="10" xfId="0" applyFill="1" applyBorder="1" applyAlignment="1">
      <alignment vertical="top" wrapText="1"/>
    </xf>
    <xf numFmtId="0" fontId="35" fillId="0" borderId="10" xfId="0" applyFont="1" applyFill="1" applyBorder="1" applyAlignment="1">
      <alignment horizontal="right" vertical="top" wrapText="1"/>
    </xf>
    <xf numFmtId="43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3" fontId="0" fillId="0" borderId="10" xfId="42" applyFont="1" applyFill="1" applyBorder="1" applyAlignment="1">
      <alignment/>
    </xf>
    <xf numFmtId="43" fontId="2" fillId="0" borderId="10" xfId="42" applyFont="1" applyFill="1" applyBorder="1" applyAlignment="1">
      <alignment horizontal="right" wrapText="1"/>
    </xf>
    <xf numFmtId="43" fontId="0" fillId="0" borderId="10" xfId="42" applyFont="1" applyFill="1" applyBorder="1" applyAlignment="1">
      <alignment/>
    </xf>
    <xf numFmtId="43" fontId="35" fillId="0" borderId="11" xfId="42" applyFont="1" applyFill="1" applyBorder="1" applyAlignment="1">
      <alignment/>
    </xf>
    <xf numFmtId="43" fontId="35" fillId="0" borderId="10" xfId="42" applyFont="1" applyFill="1" applyBorder="1" applyAlignment="1">
      <alignment horizontal="right" vertical="top" wrapText="1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35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37" fillId="0" borderId="10" xfId="0" applyFont="1" applyFill="1" applyBorder="1" applyAlignment="1">
      <alignment vertical="top" wrapText="1"/>
    </xf>
    <xf numFmtId="0" fontId="0" fillId="0" borderId="10" xfId="42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0" fontId="35" fillId="0" borderId="10" xfId="0" applyFont="1" applyFill="1" applyBorder="1" applyAlignment="1">
      <alignment vertical="top" wrapText="1"/>
    </xf>
    <xf numFmtId="43" fontId="2" fillId="0" borderId="10" xfId="42" applyFont="1" applyFill="1" applyBorder="1" applyAlignment="1">
      <alignment/>
    </xf>
    <xf numFmtId="0" fontId="0" fillId="0" borderId="10" xfId="42" applyNumberFormat="1" applyFont="1" applyFill="1" applyBorder="1" applyAlignment="1">
      <alignment horizontal="right" wrapText="1"/>
    </xf>
    <xf numFmtId="10" fontId="0" fillId="0" borderId="10" xfId="42" applyNumberFormat="1" applyFont="1" applyFill="1" applyBorder="1" applyAlignment="1">
      <alignment horizontal="right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left" vertical="top" wrapText="1"/>
    </xf>
    <xf numFmtId="43" fontId="35" fillId="33" borderId="10" xfId="42" applyFont="1" applyFill="1" applyBorder="1" applyAlignment="1">
      <alignment horizontal="center" vertical="center" wrapText="1"/>
    </xf>
    <xf numFmtId="49" fontId="35" fillId="33" borderId="10" xfId="42" applyNumberFormat="1" applyFont="1" applyFill="1" applyBorder="1" applyAlignment="1">
      <alignment horizontal="center" vertical="top" wrapText="1"/>
    </xf>
    <xf numFmtId="2" fontId="0" fillId="33" borderId="10" xfId="0" applyNumberFormat="1" applyFill="1" applyBorder="1" applyAlignment="1">
      <alignment/>
    </xf>
    <xf numFmtId="43" fontId="0" fillId="33" borderId="11" xfId="0" applyNumberFormat="1" applyFill="1" applyBorder="1" applyAlignment="1">
      <alignment horizontal="center"/>
    </xf>
    <xf numFmtId="43" fontId="0" fillId="33" borderId="10" xfId="42" applyFont="1" applyFill="1" applyBorder="1" applyAlignment="1">
      <alignment horizontal="right"/>
    </xf>
    <xf numFmtId="43" fontId="0" fillId="33" borderId="10" xfId="42" applyFont="1" applyFill="1" applyBorder="1" applyAlignment="1">
      <alignment horizontal="right" wrapText="1"/>
    </xf>
    <xf numFmtId="43" fontId="35" fillId="33" borderId="10" xfId="42" applyFont="1" applyFill="1" applyBorder="1" applyAlignment="1">
      <alignment/>
    </xf>
    <xf numFmtId="43" fontId="0" fillId="33" borderId="10" xfId="42" applyFont="1" applyFill="1" applyBorder="1" applyAlignment="1">
      <alignment vertical="top" wrapText="1"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10" fontId="0" fillId="33" borderId="10" xfId="42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35" fillId="0" borderId="15" xfId="0" applyFont="1" applyFill="1" applyBorder="1" applyAlignment="1">
      <alignment horizontal="right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left" wrapText="1"/>
    </xf>
    <xf numFmtId="0" fontId="35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3" fontId="2" fillId="0" borderId="11" xfId="42" applyFont="1" applyFill="1" applyBorder="1" applyAlignment="1">
      <alignment horizontal="right" wrapText="1"/>
    </xf>
    <xf numFmtId="43" fontId="2" fillId="0" borderId="10" xfId="0" applyNumberFormat="1" applyFont="1" applyFill="1" applyBorder="1" applyAlignment="1">
      <alignment/>
    </xf>
    <xf numFmtId="43" fontId="35" fillId="0" borderId="10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 wrapText="1"/>
    </xf>
    <xf numFmtId="43" fontId="35" fillId="0" borderId="11" xfId="0" applyNumberFormat="1" applyFont="1" applyFill="1" applyBorder="1" applyAlignment="1">
      <alignment/>
    </xf>
    <xf numFmtId="43" fontId="35" fillId="0" borderId="10" xfId="42" applyFont="1" applyFill="1" applyBorder="1" applyAlignment="1">
      <alignment horizontal="right"/>
    </xf>
    <xf numFmtId="43" fontId="35" fillId="0" borderId="10" xfId="42" applyFont="1" applyFill="1" applyBorder="1" applyAlignment="1">
      <alignment horizontal="center"/>
    </xf>
    <xf numFmtId="1" fontId="0" fillId="0" borderId="10" xfId="42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5" fillId="0" borderId="11" xfId="0" applyFont="1" applyFill="1" applyBorder="1" applyAlignment="1">
      <alignment horizontal="left" wrapText="1"/>
    </xf>
    <xf numFmtId="0" fontId="35" fillId="0" borderId="16" xfId="0" applyFont="1" applyFill="1" applyBorder="1" applyAlignment="1">
      <alignment horizontal="left" wrapText="1"/>
    </xf>
    <xf numFmtId="0" fontId="35" fillId="0" borderId="15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right"/>
    </xf>
    <xf numFmtId="0" fontId="35" fillId="0" borderId="15" xfId="0" applyFont="1" applyFill="1" applyBorder="1" applyAlignment="1">
      <alignment horizontal="right"/>
    </xf>
    <xf numFmtId="0" fontId="0" fillId="0" borderId="11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right" wrapText="1"/>
    </xf>
    <xf numFmtId="0" fontId="35" fillId="0" borderId="16" xfId="0" applyFont="1" applyFill="1" applyBorder="1" applyAlignment="1">
      <alignment horizontal="right" wrapText="1"/>
    </xf>
    <xf numFmtId="0" fontId="35" fillId="0" borderId="15" xfId="0" applyFont="1" applyFill="1" applyBorder="1" applyAlignment="1">
      <alignment horizontal="right" wrapText="1"/>
    </xf>
    <xf numFmtId="0" fontId="35" fillId="0" borderId="10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/>
    </xf>
    <xf numFmtId="0" fontId="35" fillId="0" borderId="11" xfId="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43" fontId="0" fillId="0" borderId="10" xfId="42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9.140625" style="1" customWidth="1"/>
    <col min="2" max="2" width="35.28125" style="1" customWidth="1"/>
    <col min="3" max="3" width="16.7109375" style="45" customWidth="1"/>
    <col min="4" max="4" width="10.8515625" style="6" hidden="1" customWidth="1"/>
    <col min="5" max="5" width="14.140625" style="6" bestFit="1" customWidth="1"/>
    <col min="6" max="6" width="14.00390625" style="1" customWidth="1"/>
    <col min="7" max="7" width="14.00390625" style="63" hidden="1" customWidth="1"/>
    <col min="8" max="8" width="14.8515625" style="1" customWidth="1"/>
    <col min="9" max="9" width="17.140625" style="6" customWidth="1"/>
    <col min="10" max="10" width="13.7109375" style="1" bestFit="1" customWidth="1"/>
    <col min="11" max="11" width="12.57421875" style="1" bestFit="1" customWidth="1"/>
    <col min="12" max="15" width="10.7109375" style="1" bestFit="1" customWidth="1"/>
    <col min="16" max="16384" width="9.140625" style="1" customWidth="1"/>
  </cols>
  <sheetData>
    <row r="1" spans="2:9" ht="31.5" customHeight="1">
      <c r="B1" s="102" t="s">
        <v>83</v>
      </c>
      <c r="C1" s="103"/>
      <c r="D1" s="103"/>
      <c r="E1" s="103"/>
      <c r="F1" s="103"/>
      <c r="G1" s="103"/>
      <c r="H1" s="103"/>
      <c r="I1" s="104"/>
    </row>
    <row r="2" spans="2:9" ht="15" customHeight="1">
      <c r="B2" s="105" t="s">
        <v>80</v>
      </c>
      <c r="C2" s="106"/>
      <c r="D2" s="106"/>
      <c r="E2" s="106"/>
      <c r="F2" s="106"/>
      <c r="G2" s="106"/>
      <c r="H2" s="106"/>
      <c r="I2" s="107"/>
    </row>
    <row r="3" spans="2:15" ht="72.75" customHeight="1">
      <c r="B3" s="108" t="s">
        <v>0</v>
      </c>
      <c r="C3" s="25" t="s">
        <v>1</v>
      </c>
      <c r="D3" s="11" t="s">
        <v>36</v>
      </c>
      <c r="E3" s="11" t="s">
        <v>2</v>
      </c>
      <c r="F3" s="119" t="s">
        <v>33</v>
      </c>
      <c r="G3" s="12" t="s">
        <v>72</v>
      </c>
      <c r="H3" s="12" t="s">
        <v>72</v>
      </c>
      <c r="I3" s="12" t="s">
        <v>40</v>
      </c>
      <c r="K3" s="13"/>
      <c r="L3" s="13"/>
      <c r="M3" s="13"/>
      <c r="N3" s="13"/>
      <c r="O3" s="13"/>
    </row>
    <row r="4" spans="2:15" ht="16.5" customHeight="1">
      <c r="B4" s="108"/>
      <c r="C4" s="80" t="s">
        <v>79</v>
      </c>
      <c r="D4" s="15" t="s">
        <v>82</v>
      </c>
      <c r="E4" s="14" t="s">
        <v>78</v>
      </c>
      <c r="F4" s="81" t="s">
        <v>79</v>
      </c>
      <c r="G4" s="52" t="s">
        <v>86</v>
      </c>
      <c r="H4" s="14" t="s">
        <v>78</v>
      </c>
      <c r="I4" s="82" t="s">
        <v>81</v>
      </c>
      <c r="J4" s="16"/>
      <c r="K4" s="17"/>
      <c r="L4" s="17"/>
      <c r="M4" s="17"/>
      <c r="N4" s="17"/>
      <c r="O4" s="17"/>
    </row>
    <row r="5" spans="2:15" ht="15.75" customHeight="1">
      <c r="B5" s="46"/>
      <c r="C5" s="25" t="s">
        <v>37</v>
      </c>
      <c r="D5" s="18" t="s">
        <v>3</v>
      </c>
      <c r="E5" s="18" t="s">
        <v>3</v>
      </c>
      <c r="F5" s="20" t="s">
        <v>38</v>
      </c>
      <c r="G5" s="53"/>
      <c r="H5" s="18" t="s">
        <v>39</v>
      </c>
      <c r="I5" s="78" t="s">
        <v>73</v>
      </c>
      <c r="K5" s="13"/>
      <c r="L5" s="13"/>
      <c r="M5" s="13"/>
      <c r="N5" s="13"/>
      <c r="O5" s="13"/>
    </row>
    <row r="6" spans="2:15" ht="19.5" customHeight="1">
      <c r="B6" s="3"/>
      <c r="C6" s="25" t="s">
        <v>4</v>
      </c>
      <c r="D6" s="11" t="s">
        <v>4</v>
      </c>
      <c r="E6" s="11" t="s">
        <v>5</v>
      </c>
      <c r="F6" s="20" t="s">
        <v>5</v>
      </c>
      <c r="G6" s="11" t="s">
        <v>5</v>
      </c>
      <c r="H6" s="11" t="s">
        <v>5</v>
      </c>
      <c r="I6" s="79" t="s">
        <v>67</v>
      </c>
      <c r="K6" s="13"/>
      <c r="L6" s="13"/>
      <c r="M6" s="13"/>
      <c r="N6" s="13"/>
      <c r="O6" s="13"/>
    </row>
    <row r="7" spans="2:9" ht="30.75" customHeight="1">
      <c r="B7" s="3" t="s">
        <v>6</v>
      </c>
      <c r="C7" s="25">
        <f>F7-D7</f>
        <v>0</v>
      </c>
      <c r="D7" s="19">
        <v>0</v>
      </c>
      <c r="E7" s="19">
        <f>H7-G7</f>
        <v>0</v>
      </c>
      <c r="F7" s="20">
        <v>0</v>
      </c>
      <c r="G7" s="54"/>
      <c r="H7" s="20">
        <v>0</v>
      </c>
      <c r="I7" s="79">
        <v>50.24</v>
      </c>
    </row>
    <row r="8" spans="2:9" ht="15.75" customHeight="1">
      <c r="B8" s="21" t="s">
        <v>41</v>
      </c>
      <c r="C8" s="25">
        <f>F8-D8</f>
        <v>0</v>
      </c>
      <c r="D8" s="19">
        <v>0</v>
      </c>
      <c r="E8" s="19">
        <f>H8-G8</f>
        <v>0</v>
      </c>
      <c r="F8" s="74">
        <v>0</v>
      </c>
      <c r="G8" s="54"/>
      <c r="H8" s="20">
        <v>0</v>
      </c>
      <c r="I8" s="78">
        <v>0</v>
      </c>
    </row>
    <row r="9" spans="2:9" ht="15.75" customHeight="1">
      <c r="B9" s="22" t="s">
        <v>7</v>
      </c>
      <c r="C9" s="31">
        <f>+C7+C8</f>
        <v>0</v>
      </c>
      <c r="D9" s="23">
        <f>+D7+D8</f>
        <v>0</v>
      </c>
      <c r="E9" s="23">
        <f>+E7+E8</f>
        <v>0</v>
      </c>
      <c r="F9" s="77">
        <f>+F7+F8</f>
        <v>0</v>
      </c>
      <c r="G9" s="55"/>
      <c r="H9" s="20">
        <f>H7+H8</f>
        <v>0</v>
      </c>
      <c r="I9" s="78">
        <f>+I7+I8</f>
        <v>50.24</v>
      </c>
    </row>
    <row r="10" spans="2:9" ht="15" customHeight="1">
      <c r="B10" s="46" t="s">
        <v>8</v>
      </c>
      <c r="C10" s="9"/>
      <c r="D10" s="20"/>
      <c r="E10" s="20"/>
      <c r="F10" s="5">
        <v>0</v>
      </c>
      <c r="G10" s="56"/>
      <c r="H10" s="20"/>
      <c r="I10" s="78"/>
    </row>
    <row r="11" spans="2:10" ht="30">
      <c r="B11" s="21" t="s">
        <v>9</v>
      </c>
      <c r="C11" s="36">
        <f>F11-D11</f>
        <v>0</v>
      </c>
      <c r="D11" s="25">
        <v>0</v>
      </c>
      <c r="E11" s="25">
        <f>H11-G11</f>
        <v>0</v>
      </c>
      <c r="F11" s="37">
        <v>0</v>
      </c>
      <c r="G11" s="54">
        <v>0</v>
      </c>
      <c r="H11" s="20">
        <v>0</v>
      </c>
      <c r="I11" s="78">
        <v>3.65</v>
      </c>
      <c r="J11" s="26"/>
    </row>
    <row r="12" spans="2:11" ht="15" customHeight="1">
      <c r="B12" s="21" t="s">
        <v>84</v>
      </c>
      <c r="C12" s="9">
        <f aca="true" t="shared" si="0" ref="C12:C24">F12-D12</f>
        <v>18.68</v>
      </c>
      <c r="D12" s="24">
        <v>9.74</v>
      </c>
      <c r="E12" s="25">
        <f>H12-G12</f>
        <v>7.6</v>
      </c>
      <c r="F12" s="9">
        <f>26.27+2.15</f>
        <v>28.419999999999998</v>
      </c>
      <c r="G12" s="54">
        <v>3.65</v>
      </c>
      <c r="H12" s="20">
        <v>11.25</v>
      </c>
      <c r="I12" s="78">
        <v>33.01</v>
      </c>
      <c r="K12" s="27"/>
    </row>
    <row r="13" spans="2:9" ht="15" customHeight="1">
      <c r="B13" s="21" t="s">
        <v>10</v>
      </c>
      <c r="C13" s="74">
        <f t="shared" si="0"/>
        <v>0</v>
      </c>
      <c r="D13" s="25">
        <v>0</v>
      </c>
      <c r="E13" s="25">
        <f>H13-G13</f>
        <v>0</v>
      </c>
      <c r="F13" s="74">
        <v>0</v>
      </c>
      <c r="G13" s="54">
        <v>0</v>
      </c>
      <c r="H13" s="20">
        <v>0</v>
      </c>
      <c r="I13" s="78">
        <v>0</v>
      </c>
    </row>
    <row r="14" spans="2:9" ht="15" customHeight="1">
      <c r="B14" s="21" t="s">
        <v>11</v>
      </c>
      <c r="C14" s="9">
        <f t="shared" si="0"/>
        <v>2.5700000000000003</v>
      </c>
      <c r="D14" s="25">
        <v>1.36</v>
      </c>
      <c r="E14" s="25">
        <f>H14-G14</f>
        <v>0.8799999999999999</v>
      </c>
      <c r="F14" s="5">
        <v>3.93</v>
      </c>
      <c r="G14" s="54">
        <v>2.18</v>
      </c>
      <c r="H14" s="20">
        <v>3.06</v>
      </c>
      <c r="I14" s="78">
        <v>6.86</v>
      </c>
    </row>
    <row r="15" spans="2:9" ht="15" customHeight="1">
      <c r="B15" s="21" t="s">
        <v>12</v>
      </c>
      <c r="C15" s="36">
        <f t="shared" si="0"/>
        <v>0.11</v>
      </c>
      <c r="D15" s="25">
        <v>0.11</v>
      </c>
      <c r="E15" s="25">
        <f>H15-G15</f>
        <v>0.13</v>
      </c>
      <c r="F15" s="28">
        <v>0.22</v>
      </c>
      <c r="G15" s="54">
        <v>0.13</v>
      </c>
      <c r="H15" s="20">
        <v>0.26</v>
      </c>
      <c r="I15" s="77">
        <v>0.51</v>
      </c>
    </row>
    <row r="16" spans="2:11" ht="31.5" customHeight="1">
      <c r="B16" s="8" t="s">
        <v>69</v>
      </c>
      <c r="C16" s="9">
        <f t="shared" si="0"/>
        <v>0</v>
      </c>
      <c r="D16" s="25"/>
      <c r="E16" s="29"/>
      <c r="F16" s="9"/>
      <c r="G16" s="57"/>
      <c r="H16" s="5"/>
      <c r="I16" s="28"/>
      <c r="K16" s="27"/>
    </row>
    <row r="17" spans="2:9" ht="15" customHeight="1">
      <c r="B17" s="2" t="s">
        <v>31</v>
      </c>
      <c r="C17" s="36">
        <f t="shared" si="0"/>
        <v>0</v>
      </c>
      <c r="D17" s="25"/>
      <c r="E17" s="29"/>
      <c r="F17" s="74"/>
      <c r="G17" s="57"/>
      <c r="H17" s="5"/>
      <c r="I17" s="79"/>
    </row>
    <row r="18" spans="2:9" ht="15" customHeight="1">
      <c r="B18" s="2" t="s">
        <v>74</v>
      </c>
      <c r="C18" s="9">
        <f t="shared" si="0"/>
        <v>0</v>
      </c>
      <c r="D18" s="25">
        <v>0</v>
      </c>
      <c r="E18" s="20">
        <v>0</v>
      </c>
      <c r="F18" s="9"/>
      <c r="G18" s="56"/>
      <c r="H18" s="20"/>
      <c r="I18" s="28"/>
    </row>
    <row r="19" spans="2:9" ht="15" customHeight="1">
      <c r="B19" s="2" t="s">
        <v>34</v>
      </c>
      <c r="C19" s="36">
        <f t="shared" si="0"/>
        <v>0</v>
      </c>
      <c r="D19" s="25">
        <v>0</v>
      </c>
      <c r="E19" s="20">
        <v>0</v>
      </c>
      <c r="F19" s="28"/>
      <c r="G19" s="56"/>
      <c r="H19" s="20"/>
      <c r="I19" s="79"/>
    </row>
    <row r="20" spans="2:9" ht="15" customHeight="1">
      <c r="B20" s="2" t="s">
        <v>66</v>
      </c>
      <c r="C20" s="36">
        <f t="shared" si="0"/>
        <v>0</v>
      </c>
      <c r="D20" s="25">
        <v>0</v>
      </c>
      <c r="E20" s="20">
        <v>0</v>
      </c>
      <c r="F20" s="28"/>
      <c r="G20" s="56"/>
      <c r="H20" s="20"/>
      <c r="I20" s="28"/>
    </row>
    <row r="21" spans="2:9" ht="15" customHeight="1">
      <c r="B21" s="2" t="s">
        <v>35</v>
      </c>
      <c r="C21" s="9">
        <f t="shared" si="0"/>
        <v>0</v>
      </c>
      <c r="D21" s="25">
        <v>0</v>
      </c>
      <c r="E21" s="20">
        <v>0</v>
      </c>
      <c r="F21" s="9"/>
      <c r="G21" s="56"/>
      <c r="H21" s="20"/>
      <c r="I21" s="78"/>
    </row>
    <row r="22" spans="2:9" ht="15" customHeight="1">
      <c r="B22" s="2" t="s">
        <v>68</v>
      </c>
      <c r="C22" s="36">
        <f t="shared" si="0"/>
        <v>0</v>
      </c>
      <c r="D22" s="25">
        <v>0</v>
      </c>
      <c r="E22" s="20">
        <v>0</v>
      </c>
      <c r="F22" s="28"/>
      <c r="G22" s="56"/>
      <c r="H22" s="20"/>
      <c r="I22" s="28"/>
    </row>
    <row r="23" spans="2:9" ht="15" customHeight="1">
      <c r="B23" s="2" t="s">
        <v>70</v>
      </c>
      <c r="C23" s="36">
        <f t="shared" si="0"/>
        <v>0</v>
      </c>
      <c r="D23" s="25">
        <v>0</v>
      </c>
      <c r="E23" s="20">
        <v>0</v>
      </c>
      <c r="F23" s="28"/>
      <c r="G23" s="56"/>
      <c r="H23" s="20"/>
      <c r="I23" s="78"/>
    </row>
    <row r="24" spans="2:10" ht="45">
      <c r="B24" s="7" t="s">
        <v>71</v>
      </c>
      <c r="C24" s="9">
        <f t="shared" si="0"/>
        <v>1.82</v>
      </c>
      <c r="D24" s="24">
        <v>1.32</v>
      </c>
      <c r="E24" s="25">
        <f>H24-G24</f>
        <v>0.34</v>
      </c>
      <c r="F24" s="9">
        <v>3.14</v>
      </c>
      <c r="G24" s="54">
        <v>0</v>
      </c>
      <c r="H24" s="30">
        <v>0.34</v>
      </c>
      <c r="I24" s="28">
        <v>1.17</v>
      </c>
      <c r="J24" s="4"/>
    </row>
    <row r="25" spans="2:11" ht="15" customHeight="1">
      <c r="B25" s="22" t="s">
        <v>7</v>
      </c>
      <c r="C25" s="75">
        <f aca="true" t="shared" si="1" ref="C25:I25">SUM(C11:C24)</f>
        <v>23.18</v>
      </c>
      <c r="D25" s="31">
        <f t="shared" si="1"/>
        <v>12.53</v>
      </c>
      <c r="E25" s="31">
        <f t="shared" si="1"/>
        <v>8.950000000000001</v>
      </c>
      <c r="F25" s="5">
        <f t="shared" si="1"/>
        <v>35.71</v>
      </c>
      <c r="G25" s="58">
        <f t="shared" si="1"/>
        <v>5.96</v>
      </c>
      <c r="H25" s="32">
        <f t="shared" si="1"/>
        <v>14.91</v>
      </c>
      <c r="I25" s="78">
        <f t="shared" si="1"/>
        <v>45.199999999999996</v>
      </c>
      <c r="J25" s="33"/>
      <c r="K25" s="34"/>
    </row>
    <row r="26" spans="2:10" ht="45">
      <c r="B26" s="21" t="s">
        <v>42</v>
      </c>
      <c r="C26" s="76">
        <f aca="true" t="shared" si="2" ref="C26:I26">C9-C25</f>
        <v>-23.18</v>
      </c>
      <c r="D26" s="9">
        <f t="shared" si="2"/>
        <v>-12.53</v>
      </c>
      <c r="E26" s="9">
        <f t="shared" si="2"/>
        <v>-8.950000000000001</v>
      </c>
      <c r="F26" s="28">
        <f t="shared" si="2"/>
        <v>-35.71</v>
      </c>
      <c r="G26" s="57">
        <f t="shared" si="2"/>
        <v>-5.96</v>
      </c>
      <c r="H26" s="5">
        <f t="shared" si="2"/>
        <v>-14.91</v>
      </c>
      <c r="I26" s="78">
        <f t="shared" si="2"/>
        <v>5.040000000000006</v>
      </c>
      <c r="J26" s="35"/>
    </row>
    <row r="27" spans="2:9" ht="15">
      <c r="B27" s="3" t="s">
        <v>13</v>
      </c>
      <c r="C27" s="36">
        <v>0</v>
      </c>
      <c r="D27" s="20">
        <v>0</v>
      </c>
      <c r="E27" s="37">
        <v>0</v>
      </c>
      <c r="F27" s="28"/>
      <c r="G27" s="59"/>
      <c r="H27" s="37"/>
      <c r="I27" s="28"/>
    </row>
    <row r="28" spans="2:9" ht="45">
      <c r="B28" s="21" t="s">
        <v>43</v>
      </c>
      <c r="C28" s="9">
        <f aca="true" t="shared" si="3" ref="C28:I28">C26+C27</f>
        <v>-23.18</v>
      </c>
      <c r="D28" s="9">
        <f t="shared" si="3"/>
        <v>-12.53</v>
      </c>
      <c r="E28" s="9">
        <f t="shared" si="3"/>
        <v>-8.950000000000001</v>
      </c>
      <c r="F28" s="9">
        <f t="shared" si="3"/>
        <v>-35.71</v>
      </c>
      <c r="G28" s="60">
        <f t="shared" si="3"/>
        <v>-5.96</v>
      </c>
      <c r="H28" s="9">
        <f t="shared" si="3"/>
        <v>-14.91</v>
      </c>
      <c r="I28" s="78">
        <f t="shared" si="3"/>
        <v>5.040000000000006</v>
      </c>
    </row>
    <row r="29" spans="2:9" ht="15">
      <c r="B29" s="21" t="s">
        <v>44</v>
      </c>
      <c r="C29" s="9">
        <f>F29-D29</f>
        <v>0</v>
      </c>
      <c r="D29" s="36">
        <v>0</v>
      </c>
      <c r="E29" s="36">
        <v>0</v>
      </c>
      <c r="F29" s="9">
        <v>0</v>
      </c>
      <c r="G29" s="54"/>
      <c r="H29" s="28">
        <v>0</v>
      </c>
      <c r="I29" s="78">
        <v>0</v>
      </c>
    </row>
    <row r="30" spans="2:9" ht="45">
      <c r="B30" s="21" t="s">
        <v>45</v>
      </c>
      <c r="C30" s="36">
        <f aca="true" t="shared" si="4" ref="C30:I30">C28-C29</f>
        <v>-23.18</v>
      </c>
      <c r="D30" s="9">
        <f t="shared" si="4"/>
        <v>-12.53</v>
      </c>
      <c r="E30" s="9">
        <f t="shared" si="4"/>
        <v>-8.950000000000001</v>
      </c>
      <c r="F30" s="28">
        <f t="shared" si="4"/>
        <v>-35.71</v>
      </c>
      <c r="G30" s="57">
        <f t="shared" si="4"/>
        <v>-5.96</v>
      </c>
      <c r="H30" s="5">
        <f t="shared" si="4"/>
        <v>-14.91</v>
      </c>
      <c r="I30" s="28">
        <f t="shared" si="4"/>
        <v>5.040000000000006</v>
      </c>
    </row>
    <row r="31" spans="2:9" ht="15">
      <c r="B31" s="3" t="s">
        <v>14</v>
      </c>
      <c r="C31" s="9">
        <v>0</v>
      </c>
      <c r="D31" s="28">
        <v>0</v>
      </c>
      <c r="E31" s="28">
        <v>0</v>
      </c>
      <c r="F31" s="9"/>
      <c r="G31" s="61"/>
      <c r="H31" s="28"/>
      <c r="I31" s="5"/>
    </row>
    <row r="32" spans="2:9" ht="30" customHeight="1">
      <c r="B32" s="3" t="s">
        <v>15</v>
      </c>
      <c r="C32" s="9">
        <f aca="true" t="shared" si="5" ref="C32:I32">C30+C31</f>
        <v>-23.18</v>
      </c>
      <c r="D32" s="9">
        <f t="shared" si="5"/>
        <v>-12.53</v>
      </c>
      <c r="E32" s="9">
        <f t="shared" si="5"/>
        <v>-8.950000000000001</v>
      </c>
      <c r="F32" s="9">
        <f t="shared" si="5"/>
        <v>-35.71</v>
      </c>
      <c r="G32" s="60">
        <f t="shared" si="5"/>
        <v>-5.96</v>
      </c>
      <c r="H32" s="9">
        <f t="shared" si="5"/>
        <v>-14.91</v>
      </c>
      <c r="I32" s="78">
        <f t="shared" si="5"/>
        <v>5.040000000000006</v>
      </c>
    </row>
    <row r="33" spans="2:9" ht="15">
      <c r="B33" s="3" t="s">
        <v>16</v>
      </c>
      <c r="C33" s="28">
        <v>0</v>
      </c>
      <c r="D33" s="36">
        <v>0</v>
      </c>
      <c r="E33" s="36">
        <v>0</v>
      </c>
      <c r="F33" s="37">
        <v>0</v>
      </c>
      <c r="G33" s="54"/>
      <c r="H33" s="28">
        <v>0</v>
      </c>
      <c r="I33" s="78">
        <v>0</v>
      </c>
    </row>
    <row r="34" spans="2:9" ht="30">
      <c r="B34" s="21" t="s">
        <v>46</v>
      </c>
      <c r="C34" s="28">
        <f aca="true" t="shared" si="6" ref="C34:I34">C32-C33</f>
        <v>-23.18</v>
      </c>
      <c r="D34" s="9">
        <f t="shared" si="6"/>
        <v>-12.53</v>
      </c>
      <c r="E34" s="9">
        <f t="shared" si="6"/>
        <v>-8.950000000000001</v>
      </c>
      <c r="F34" s="37">
        <f t="shared" si="6"/>
        <v>-35.71</v>
      </c>
      <c r="G34" s="60">
        <f t="shared" si="6"/>
        <v>-5.96</v>
      </c>
      <c r="H34" s="9">
        <f t="shared" si="6"/>
        <v>-14.91</v>
      </c>
      <c r="I34" s="28">
        <f t="shared" si="6"/>
        <v>5.040000000000006</v>
      </c>
    </row>
    <row r="35" spans="2:9" ht="30">
      <c r="B35" s="3" t="s">
        <v>47</v>
      </c>
      <c r="C35" s="48">
        <v>0</v>
      </c>
      <c r="D35" s="28">
        <v>0</v>
      </c>
      <c r="E35" s="28">
        <v>0</v>
      </c>
      <c r="F35" s="48"/>
      <c r="G35" s="61"/>
      <c r="H35" s="28"/>
      <c r="I35" s="28"/>
    </row>
    <row r="36" spans="2:9" ht="15">
      <c r="B36" s="3" t="s">
        <v>17</v>
      </c>
      <c r="C36" s="49"/>
      <c r="D36" s="28">
        <v>0</v>
      </c>
      <c r="E36" s="28">
        <v>0</v>
      </c>
      <c r="F36" s="49"/>
      <c r="G36" s="61"/>
      <c r="H36" s="28"/>
      <c r="I36" s="78"/>
    </row>
    <row r="37" spans="2:9" ht="30">
      <c r="B37" s="46" t="s">
        <v>18</v>
      </c>
      <c r="C37" s="42">
        <f aca="true" t="shared" si="7" ref="C37:I37">C34-C35</f>
        <v>-23.18</v>
      </c>
      <c r="D37" s="9">
        <f t="shared" si="7"/>
        <v>-12.53</v>
      </c>
      <c r="E37" s="9">
        <f t="shared" si="7"/>
        <v>-8.950000000000001</v>
      </c>
      <c r="F37" s="42">
        <f t="shared" si="7"/>
        <v>-35.71</v>
      </c>
      <c r="G37" s="60">
        <f t="shared" si="7"/>
        <v>-5.96</v>
      </c>
      <c r="H37" s="9">
        <f t="shared" si="7"/>
        <v>-14.91</v>
      </c>
      <c r="I37" s="28">
        <f t="shared" si="7"/>
        <v>5.040000000000006</v>
      </c>
    </row>
    <row r="38" spans="2:9" ht="30">
      <c r="B38" s="38" t="s">
        <v>48</v>
      </c>
      <c r="C38" s="37">
        <v>0</v>
      </c>
      <c r="D38" s="28">
        <v>0</v>
      </c>
      <c r="E38" s="28">
        <v>0</v>
      </c>
      <c r="F38" s="37">
        <v>0</v>
      </c>
      <c r="G38" s="61"/>
      <c r="H38" s="28"/>
      <c r="I38" s="28">
        <v>0</v>
      </c>
    </row>
    <row r="39" spans="2:9" ht="15">
      <c r="B39" s="38" t="s">
        <v>49</v>
      </c>
      <c r="C39" s="28">
        <v>0</v>
      </c>
      <c r="D39" s="28">
        <v>0</v>
      </c>
      <c r="E39" s="28">
        <v>0</v>
      </c>
      <c r="F39" s="28">
        <v>0</v>
      </c>
      <c r="G39" s="61"/>
      <c r="H39" s="28"/>
      <c r="I39" s="79">
        <v>0</v>
      </c>
    </row>
    <row r="40" spans="2:9" ht="46.5" customHeight="1">
      <c r="B40" s="39" t="s">
        <v>50</v>
      </c>
      <c r="C40" s="28">
        <f aca="true" t="shared" si="8" ref="C40:I40">C37+C38+C39</f>
        <v>-23.18</v>
      </c>
      <c r="D40" s="9">
        <f t="shared" si="8"/>
        <v>-12.53</v>
      </c>
      <c r="E40" s="9">
        <f t="shared" si="8"/>
        <v>-8.950000000000001</v>
      </c>
      <c r="F40" s="28">
        <f t="shared" si="8"/>
        <v>-35.71</v>
      </c>
      <c r="G40" s="60">
        <f t="shared" si="8"/>
        <v>-5.96</v>
      </c>
      <c r="H40" s="9">
        <f t="shared" si="8"/>
        <v>-14.91</v>
      </c>
      <c r="I40" s="79">
        <f t="shared" si="8"/>
        <v>5.040000000000006</v>
      </c>
    </row>
    <row r="41" spans="2:10" ht="45.75" customHeight="1">
      <c r="B41" s="40" t="s">
        <v>51</v>
      </c>
      <c r="C41" s="28">
        <v>98.71</v>
      </c>
      <c r="D41" s="29">
        <v>98.71</v>
      </c>
      <c r="E41" s="29">
        <v>98.71</v>
      </c>
      <c r="F41" s="28">
        <v>98.71</v>
      </c>
      <c r="G41" s="57">
        <v>98.71</v>
      </c>
      <c r="H41" s="5">
        <v>98.71</v>
      </c>
      <c r="I41" s="48">
        <v>98.71</v>
      </c>
      <c r="J41" s="10"/>
    </row>
    <row r="42" spans="2:9" ht="15" customHeight="1">
      <c r="B42" s="21" t="s">
        <v>52</v>
      </c>
      <c r="C42" s="28">
        <v>27.31</v>
      </c>
      <c r="D42" s="47">
        <v>62.91</v>
      </c>
      <c r="E42" s="47">
        <v>58.34</v>
      </c>
      <c r="F42" s="28">
        <f>62.91-35.6</f>
        <v>27.309999999999995</v>
      </c>
      <c r="G42" s="61">
        <v>58.34</v>
      </c>
      <c r="H42" s="28">
        <v>43.43</v>
      </c>
      <c r="I42" s="49">
        <v>69.34</v>
      </c>
    </row>
    <row r="43" spans="2:9" ht="45">
      <c r="B43" s="21" t="s">
        <v>53</v>
      </c>
      <c r="C43" s="28">
        <v>0</v>
      </c>
      <c r="D43" s="28">
        <v>0</v>
      </c>
      <c r="E43" s="28">
        <v>0</v>
      </c>
      <c r="F43" s="28"/>
      <c r="G43" s="61"/>
      <c r="H43" s="28"/>
      <c r="I43" s="42"/>
    </row>
    <row r="44" spans="2:9" ht="15">
      <c r="B44" s="21" t="s">
        <v>54</v>
      </c>
      <c r="C44" s="9">
        <f aca="true" t="shared" si="9" ref="C44:I44">C40/C41*10</f>
        <v>-2.348292979434708</v>
      </c>
      <c r="D44" s="9">
        <f t="shared" si="9"/>
        <v>-1.2693749366832137</v>
      </c>
      <c r="E44" s="9">
        <f t="shared" si="9"/>
        <v>-0.9066963833451526</v>
      </c>
      <c r="F44" s="9">
        <f t="shared" si="9"/>
        <v>-3.6176679161179215</v>
      </c>
      <c r="G44" s="60">
        <f t="shared" si="9"/>
        <v>-0.6037888765069396</v>
      </c>
      <c r="H44" s="9">
        <f t="shared" si="9"/>
        <v>-1.5104852598520921</v>
      </c>
      <c r="I44" s="37">
        <f t="shared" si="9"/>
        <v>0.510586566710567</v>
      </c>
    </row>
    <row r="45" spans="2:9" ht="15" customHeight="1">
      <c r="B45" s="21" t="s">
        <v>55</v>
      </c>
      <c r="C45" s="9">
        <f aca="true" t="shared" si="10" ref="C45:I45">C44</f>
        <v>-2.348292979434708</v>
      </c>
      <c r="D45" s="9">
        <f t="shared" si="10"/>
        <v>-1.2693749366832137</v>
      </c>
      <c r="E45" s="9">
        <f t="shared" si="10"/>
        <v>-0.9066963833451526</v>
      </c>
      <c r="F45" s="9">
        <f t="shared" si="10"/>
        <v>-3.6176679161179215</v>
      </c>
      <c r="G45" s="60">
        <f t="shared" si="10"/>
        <v>-0.6037888765069396</v>
      </c>
      <c r="H45" s="9">
        <f t="shared" si="10"/>
        <v>-1.5104852598520921</v>
      </c>
      <c r="I45" s="28">
        <f t="shared" si="10"/>
        <v>0.510586566710567</v>
      </c>
    </row>
    <row r="46" spans="2:9" ht="45">
      <c r="B46" s="21" t="s">
        <v>56</v>
      </c>
      <c r="C46" s="49"/>
      <c r="D46" s="28">
        <v>0</v>
      </c>
      <c r="E46" s="28">
        <v>0</v>
      </c>
      <c r="F46" s="49"/>
      <c r="G46" s="61"/>
      <c r="H46" s="28"/>
      <c r="I46" s="28"/>
    </row>
    <row r="47" spans="2:9" ht="15" customHeight="1">
      <c r="B47" s="21" t="s">
        <v>54</v>
      </c>
      <c r="C47" s="9">
        <f aca="true" t="shared" si="11" ref="C47:I48">C44</f>
        <v>-2.348292979434708</v>
      </c>
      <c r="D47" s="9">
        <f t="shared" si="11"/>
        <v>-1.2693749366832137</v>
      </c>
      <c r="E47" s="9">
        <f t="shared" si="11"/>
        <v>-0.9066963833451526</v>
      </c>
      <c r="F47" s="9">
        <f t="shared" si="11"/>
        <v>-3.6176679161179215</v>
      </c>
      <c r="G47" s="60">
        <f>G44</f>
        <v>-0.6037888765069396</v>
      </c>
      <c r="H47" s="9">
        <f t="shared" si="11"/>
        <v>-1.5104852598520921</v>
      </c>
      <c r="I47" s="28">
        <f t="shared" si="11"/>
        <v>0.510586566710567</v>
      </c>
    </row>
    <row r="48" spans="2:9" ht="15" customHeight="1">
      <c r="B48" s="21" t="s">
        <v>57</v>
      </c>
      <c r="C48" s="9">
        <f t="shared" si="11"/>
        <v>-2.348292979434708</v>
      </c>
      <c r="D48" s="9">
        <f t="shared" si="11"/>
        <v>-1.2693749366832137</v>
      </c>
      <c r="E48" s="9">
        <f t="shared" si="11"/>
        <v>-0.9066963833451526</v>
      </c>
      <c r="F48" s="9">
        <f t="shared" si="11"/>
        <v>-3.6176679161179215</v>
      </c>
      <c r="G48" s="60">
        <f>G45</f>
        <v>-0.6037888765069396</v>
      </c>
      <c r="H48" s="9">
        <f t="shared" si="11"/>
        <v>-1.5104852598520921</v>
      </c>
      <c r="I48" s="28">
        <f t="shared" si="11"/>
        <v>0.510586566710567</v>
      </c>
    </row>
    <row r="49" spans="2:9" ht="15" customHeight="1">
      <c r="B49" s="46" t="s">
        <v>58</v>
      </c>
      <c r="C49" s="71"/>
      <c r="D49" s="28"/>
      <c r="E49" s="37"/>
      <c r="F49" s="72"/>
      <c r="G49" s="59"/>
      <c r="H49" s="37"/>
      <c r="I49" s="28"/>
    </row>
    <row r="50" spans="2:9" ht="15" customHeight="1">
      <c r="B50" s="3" t="s">
        <v>59</v>
      </c>
      <c r="C50" s="71"/>
      <c r="D50" s="28"/>
      <c r="E50" s="37"/>
      <c r="F50" s="68"/>
      <c r="G50" s="59"/>
      <c r="H50" s="37"/>
      <c r="I50" s="42"/>
    </row>
    <row r="51" spans="2:9" ht="15" customHeight="1">
      <c r="B51" s="3" t="s">
        <v>19</v>
      </c>
      <c r="C51" s="83">
        <f>987070-597530</f>
        <v>389540</v>
      </c>
      <c r="D51" s="48">
        <v>389540</v>
      </c>
      <c r="E51" s="83">
        <f>987070-597530</f>
        <v>389540</v>
      </c>
      <c r="F51" s="83">
        <f>987070-597530</f>
        <v>389540</v>
      </c>
      <c r="G51" s="48">
        <v>389540</v>
      </c>
      <c r="H51" s="83">
        <f>987070-597530</f>
        <v>389540</v>
      </c>
      <c r="I51" s="83">
        <f>987070-597530</f>
        <v>389540</v>
      </c>
    </row>
    <row r="52" spans="2:9" ht="15" customHeight="1">
      <c r="B52" s="3" t="s">
        <v>20</v>
      </c>
      <c r="C52" s="49">
        <v>0.3946</v>
      </c>
      <c r="D52" s="49">
        <v>0.496926</v>
      </c>
      <c r="E52" s="49">
        <v>0.3946</v>
      </c>
      <c r="F52" s="49">
        <v>0.3946</v>
      </c>
      <c r="G52" s="49">
        <v>0.4969</v>
      </c>
      <c r="H52" s="49">
        <v>0.3946</v>
      </c>
      <c r="I52" s="49">
        <v>0.3946</v>
      </c>
    </row>
    <row r="53" spans="2:10" ht="15" customHeight="1">
      <c r="B53" s="41" t="s">
        <v>60</v>
      </c>
      <c r="C53" s="42"/>
      <c r="D53" s="42"/>
      <c r="E53" s="42"/>
      <c r="F53" s="42"/>
      <c r="G53" s="42"/>
      <c r="H53" s="42"/>
      <c r="I53" s="42"/>
      <c r="J53" s="43"/>
    </row>
    <row r="54" spans="2:9" ht="15" customHeight="1">
      <c r="B54" s="41" t="s">
        <v>21</v>
      </c>
      <c r="C54" s="37"/>
      <c r="D54" s="37"/>
      <c r="E54" s="37"/>
      <c r="F54" s="37"/>
      <c r="G54" s="59"/>
      <c r="H54" s="37"/>
      <c r="I54" s="37"/>
    </row>
    <row r="55" spans="2:9" ht="15" customHeight="1">
      <c r="B55" s="41" t="s">
        <v>22</v>
      </c>
      <c r="C55" s="28"/>
      <c r="D55" s="28"/>
      <c r="E55" s="28"/>
      <c r="F55" s="28"/>
      <c r="G55" s="61"/>
      <c r="H55" s="28"/>
      <c r="I55" s="28"/>
    </row>
    <row r="56" spans="2:9" ht="15" customHeight="1">
      <c r="B56" s="41" t="s">
        <v>23</v>
      </c>
      <c r="C56" s="28"/>
      <c r="D56" s="28"/>
      <c r="E56" s="28"/>
      <c r="F56" s="28"/>
      <c r="G56" s="61"/>
      <c r="H56" s="28"/>
      <c r="I56" s="28"/>
    </row>
    <row r="57" spans="2:9" ht="45">
      <c r="B57" s="41" t="s">
        <v>24</v>
      </c>
      <c r="C57" s="28"/>
      <c r="D57" s="28"/>
      <c r="E57" s="28"/>
      <c r="F57" s="28"/>
      <c r="G57" s="61"/>
      <c r="H57" s="28"/>
      <c r="I57" s="28"/>
    </row>
    <row r="58" spans="2:9" ht="29.25" customHeight="1">
      <c r="B58" s="41" t="s">
        <v>25</v>
      </c>
      <c r="C58" s="28"/>
      <c r="D58" s="28"/>
      <c r="E58" s="28"/>
      <c r="F58" s="28"/>
      <c r="G58" s="61"/>
      <c r="H58" s="28"/>
      <c r="I58" s="28"/>
    </row>
    <row r="59" spans="2:9" ht="15" customHeight="1">
      <c r="B59" s="41" t="s">
        <v>26</v>
      </c>
      <c r="C59" s="28"/>
      <c r="D59" s="28"/>
      <c r="E59" s="28"/>
      <c r="F59" s="28"/>
      <c r="G59" s="61"/>
      <c r="H59" s="28"/>
      <c r="I59" s="28"/>
    </row>
    <row r="60" spans="2:10" ht="15" customHeight="1">
      <c r="B60" s="41" t="s">
        <v>27</v>
      </c>
      <c r="C60" s="42">
        <v>597530</v>
      </c>
      <c r="D60" s="42">
        <v>597530</v>
      </c>
      <c r="E60" s="42">
        <v>597530</v>
      </c>
      <c r="F60" s="42">
        <v>597530</v>
      </c>
      <c r="G60" s="42">
        <v>597530</v>
      </c>
      <c r="H60" s="42">
        <v>597530</v>
      </c>
      <c r="I60" s="42">
        <v>597530</v>
      </c>
      <c r="J60" s="44"/>
    </row>
    <row r="61" spans="2:9" ht="45">
      <c r="B61" s="41" t="s">
        <v>28</v>
      </c>
      <c r="C61" s="49">
        <v>1</v>
      </c>
      <c r="D61" s="49">
        <v>1</v>
      </c>
      <c r="E61" s="49">
        <v>1</v>
      </c>
      <c r="F61" s="49">
        <v>1</v>
      </c>
      <c r="G61" s="62">
        <v>1</v>
      </c>
      <c r="H61" s="49">
        <v>1</v>
      </c>
      <c r="I61" s="49">
        <v>1</v>
      </c>
    </row>
    <row r="62" spans="2:9" ht="32.25" customHeight="1">
      <c r="B62" s="41" t="s">
        <v>29</v>
      </c>
      <c r="C62" s="49">
        <v>0.6053</v>
      </c>
      <c r="D62" s="49">
        <v>0.6053</v>
      </c>
      <c r="E62" s="49">
        <v>0.6053</v>
      </c>
      <c r="F62" s="49">
        <v>0.6053</v>
      </c>
      <c r="G62" s="62">
        <v>0.503074</v>
      </c>
      <c r="H62" s="49">
        <v>0.6053</v>
      </c>
      <c r="I62" s="49">
        <v>0.6053</v>
      </c>
    </row>
    <row r="63" spans="2:9" ht="15" customHeight="1">
      <c r="B63" s="109" t="s">
        <v>0</v>
      </c>
      <c r="C63" s="110"/>
      <c r="D63" s="110"/>
      <c r="E63" s="110"/>
      <c r="F63" s="111"/>
      <c r="G63" s="65"/>
      <c r="H63" s="50"/>
      <c r="I63" s="64"/>
    </row>
    <row r="64" spans="2:9" ht="15">
      <c r="B64" s="112" t="s">
        <v>61</v>
      </c>
      <c r="C64" s="113"/>
      <c r="D64" s="113"/>
      <c r="E64" s="113"/>
      <c r="F64" s="114"/>
      <c r="G64" s="66"/>
      <c r="H64" s="51"/>
      <c r="I64" s="67"/>
    </row>
    <row r="65" spans="2:9" ht="15">
      <c r="B65" s="99" t="s">
        <v>62</v>
      </c>
      <c r="C65" s="100"/>
      <c r="D65" s="100"/>
      <c r="E65" s="100"/>
      <c r="F65" s="101"/>
      <c r="G65" s="68"/>
      <c r="H65" s="36" t="s">
        <v>75</v>
      </c>
      <c r="I65" s="70" t="s">
        <v>75</v>
      </c>
    </row>
    <row r="66" spans="2:9" ht="15">
      <c r="B66" s="99" t="s">
        <v>63</v>
      </c>
      <c r="C66" s="100"/>
      <c r="D66" s="100"/>
      <c r="E66" s="100"/>
      <c r="F66" s="101"/>
      <c r="G66" s="68"/>
      <c r="H66" s="36" t="s">
        <v>75</v>
      </c>
      <c r="I66" s="70" t="s">
        <v>75</v>
      </c>
    </row>
    <row r="67" spans="2:9" ht="15">
      <c r="B67" s="99" t="s">
        <v>64</v>
      </c>
      <c r="C67" s="100"/>
      <c r="D67" s="100"/>
      <c r="E67" s="100"/>
      <c r="F67" s="101"/>
      <c r="G67" s="68"/>
      <c r="H67" s="36" t="s">
        <v>76</v>
      </c>
      <c r="I67" s="69" t="s">
        <v>76</v>
      </c>
    </row>
    <row r="68" spans="2:9" ht="15">
      <c r="B68" s="99" t="s">
        <v>65</v>
      </c>
      <c r="C68" s="100"/>
      <c r="D68" s="100"/>
      <c r="E68" s="100"/>
      <c r="F68" s="101"/>
      <c r="G68" s="68"/>
      <c r="H68" s="36" t="s">
        <v>76</v>
      </c>
      <c r="I68" s="73" t="s">
        <v>76</v>
      </c>
    </row>
    <row r="69" spans="2:9" ht="33" customHeight="1">
      <c r="B69" s="84" t="s">
        <v>89</v>
      </c>
      <c r="C69" s="85"/>
      <c r="D69" s="85"/>
      <c r="E69" s="85"/>
      <c r="F69" s="85"/>
      <c r="G69" s="85"/>
      <c r="H69" s="85"/>
      <c r="I69" s="86"/>
    </row>
    <row r="70" spans="2:9" ht="15" customHeight="1">
      <c r="B70" s="87" t="s">
        <v>32</v>
      </c>
      <c r="C70" s="88"/>
      <c r="D70" s="88"/>
      <c r="E70" s="88"/>
      <c r="F70" s="88"/>
      <c r="G70" s="88"/>
      <c r="H70" s="88"/>
      <c r="I70" s="89"/>
    </row>
    <row r="71" spans="2:9" ht="13.5" customHeight="1">
      <c r="B71" s="90"/>
      <c r="C71" s="91"/>
      <c r="D71" s="91"/>
      <c r="E71" s="91"/>
      <c r="F71" s="91"/>
      <c r="G71" s="91"/>
      <c r="H71" s="91"/>
      <c r="I71" s="92"/>
    </row>
    <row r="72" spans="2:9" ht="15">
      <c r="B72" s="96" t="s">
        <v>30</v>
      </c>
      <c r="C72" s="97"/>
      <c r="D72" s="97"/>
      <c r="E72" s="97"/>
      <c r="F72" s="97"/>
      <c r="G72" s="97"/>
      <c r="H72" s="97"/>
      <c r="I72" s="98"/>
    </row>
    <row r="73" spans="2:9" ht="15" customHeight="1">
      <c r="B73" s="105" t="s">
        <v>85</v>
      </c>
      <c r="C73" s="106"/>
      <c r="D73" s="106"/>
      <c r="E73" s="106"/>
      <c r="F73" s="106"/>
      <c r="G73" s="106"/>
      <c r="H73" s="106"/>
      <c r="I73" s="107"/>
    </row>
    <row r="74" spans="2:9" ht="31.5" customHeight="1">
      <c r="B74" s="116" t="s">
        <v>77</v>
      </c>
      <c r="C74" s="117"/>
      <c r="D74" s="117"/>
      <c r="E74" s="117"/>
      <c r="F74" s="117"/>
      <c r="G74" s="117"/>
      <c r="H74" s="117"/>
      <c r="I74" s="118"/>
    </row>
    <row r="75" spans="2:9" ht="15">
      <c r="B75" s="96" t="s">
        <v>88</v>
      </c>
      <c r="C75" s="97"/>
      <c r="D75" s="97"/>
      <c r="E75" s="97"/>
      <c r="F75" s="97"/>
      <c r="G75" s="97"/>
      <c r="H75" s="97"/>
      <c r="I75" s="98"/>
    </row>
    <row r="76" spans="2:9" ht="15">
      <c r="B76" s="96" t="s">
        <v>90</v>
      </c>
      <c r="C76" s="97"/>
      <c r="D76" s="97"/>
      <c r="E76" s="97"/>
      <c r="F76" s="97"/>
      <c r="G76" s="97"/>
      <c r="H76" s="97"/>
      <c r="I76" s="98"/>
    </row>
    <row r="77" spans="2:9" ht="15.75" customHeight="1">
      <c r="B77" s="93" t="s">
        <v>87</v>
      </c>
      <c r="C77" s="94"/>
      <c r="D77" s="94"/>
      <c r="E77" s="94"/>
      <c r="F77" s="94"/>
      <c r="G77" s="94"/>
      <c r="H77" s="94"/>
      <c r="I77" s="95"/>
    </row>
    <row r="78" spans="2:9" ht="15">
      <c r="B78" s="115"/>
      <c r="C78" s="115"/>
      <c r="D78" s="115"/>
      <c r="E78" s="115"/>
      <c r="F78" s="115"/>
      <c r="G78" s="115"/>
      <c r="H78" s="115"/>
      <c r="I78" s="115"/>
    </row>
  </sheetData>
  <sheetProtection/>
  <mergeCells count="19">
    <mergeCell ref="B1:I1"/>
    <mergeCell ref="B2:I2"/>
    <mergeCell ref="B3:B4"/>
    <mergeCell ref="B63:F63"/>
    <mergeCell ref="B64:F64"/>
    <mergeCell ref="B78:I78"/>
    <mergeCell ref="B73:I73"/>
    <mergeCell ref="B74:I74"/>
    <mergeCell ref="B75:I75"/>
    <mergeCell ref="B76:I76"/>
    <mergeCell ref="B69:I69"/>
    <mergeCell ref="B70:I70"/>
    <mergeCell ref="B71:I71"/>
    <mergeCell ref="B77:I77"/>
    <mergeCell ref="B72:I72"/>
    <mergeCell ref="B65:F65"/>
    <mergeCell ref="B66:F66"/>
    <mergeCell ref="B67:F67"/>
    <mergeCell ref="B68:F68"/>
  </mergeCells>
  <printOptions/>
  <pageMargins left="0.43" right="0.35" top="0.28" bottom="0.23" header="0.21" footer="0.16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abhishek</dc:creator>
  <cp:keywords/>
  <dc:description/>
  <cp:lastModifiedBy>mukesh</cp:lastModifiedBy>
  <cp:lastPrinted>2017-09-12T07:02:48Z</cp:lastPrinted>
  <dcterms:created xsi:type="dcterms:W3CDTF">2010-08-10T12:32:36Z</dcterms:created>
  <dcterms:modified xsi:type="dcterms:W3CDTF">2017-09-27T09:43:30Z</dcterms:modified>
  <cp:category/>
  <cp:version/>
  <cp:contentType/>
  <cp:contentStatus/>
</cp:coreProperties>
</file>