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1"/>
  </bookViews>
  <sheets>
    <sheet name="march 2017" sheetId="1" r:id="rId1"/>
    <sheet name="A &amp; L_MARCH Quarter" sheetId="2" r:id="rId2"/>
  </sheets>
  <definedNames>
    <definedName name="_xlnm.Print_Area" localSheetId="1">'A &amp; L_MARCH Quarter'!$A$1:$C$59</definedName>
    <definedName name="_xlnm.Print_Area" localSheetId="0">'march 2017'!$A$1:$H$78</definedName>
  </definedNames>
  <calcPr fullCalcOnLoad="1"/>
</workbook>
</file>

<file path=xl/sharedStrings.xml><?xml version="1.0" encoding="utf-8"?>
<sst xmlns="http://schemas.openxmlformats.org/spreadsheetml/2006/main" count="157" uniqueCount="137">
  <si>
    <t xml:space="preserve">Particulars </t>
  </si>
  <si>
    <t>3 months ended</t>
  </si>
  <si>
    <t>Corresponding 3 months ended in the previous year</t>
  </si>
  <si>
    <t>(2)</t>
  </si>
  <si>
    <t xml:space="preserve"> Unaudited</t>
  </si>
  <si>
    <t>Unaudited</t>
  </si>
  <si>
    <t>1. (a) Net Sales/Income from Operations</t>
  </si>
  <si>
    <t xml:space="preserve">Total </t>
  </si>
  <si>
    <t xml:space="preserve">2. Expenditure </t>
  </si>
  <si>
    <t xml:space="preserve">a. Increase/decrease in stock in trade and work in progress </t>
  </si>
  <si>
    <t xml:space="preserve">c. Purchase of traded goods </t>
  </si>
  <si>
    <t xml:space="preserve">d. Employees cost </t>
  </si>
  <si>
    <t xml:space="preserve">e. Depreciation </t>
  </si>
  <si>
    <t>4. Other Income</t>
  </si>
  <si>
    <t>8. Exceptional items</t>
  </si>
  <si>
    <t>9. Profit (+)/ Loss (-) from Ordinary Activities before tax (7+8)</t>
  </si>
  <si>
    <t>10. Tax expense</t>
  </si>
  <si>
    <t xml:space="preserve">     (ii) Prior Period Item</t>
  </si>
  <si>
    <t>13. Net Profit(+)/ Loss(-) for the period (11-12)</t>
  </si>
  <si>
    <t>- No. of shares</t>
  </si>
  <si>
    <t>- Percentage of shareholding</t>
  </si>
  <si>
    <t>Shareholding **</t>
  </si>
  <si>
    <t>a) Pledged/Encumbered</t>
  </si>
  <si>
    <t>- Number of shares</t>
  </si>
  <si>
    <t xml:space="preserve"> - Percentage of shares (as a % of the total shareholding of promoter and promoter group)</t>
  </si>
  <si>
    <t xml:space="preserve"> - Percentage of shares (as a% of the total share capital of the company)</t>
  </si>
  <si>
    <t>b) Non-encumbered</t>
  </si>
  <si>
    <t xml:space="preserve"> -Number of Shares</t>
  </si>
  <si>
    <t xml:space="preserve"> -Percentage of shares (as a% of the total shareholding of promoter and promoter group</t>
  </si>
  <si>
    <t xml:space="preserve"> -Percentage of shares as a % of the total share capital of the company</t>
  </si>
  <si>
    <t>By Order of the board</t>
  </si>
  <si>
    <t>g. Advertising</t>
  </si>
  <si>
    <t>2. Previous figures have been regrouped /reclassified whereever necessary to facilitate comparison.</t>
  </si>
  <si>
    <t>Year to date figures for current period ended</t>
  </si>
  <si>
    <t>i. Subscription &amp; Membership Fees</t>
  </si>
  <si>
    <t>j. Printing &amp; Stationery</t>
  </si>
  <si>
    <t>Previous 3 Months ended</t>
  </si>
  <si>
    <t>(1)</t>
  </si>
  <si>
    <t>(3)</t>
  </si>
  <si>
    <t>(4)</t>
  </si>
  <si>
    <t>Previous accounting year ended (12 months)</t>
  </si>
  <si>
    <t>(b) Other Operating Income</t>
  </si>
  <si>
    <t>3. Profit / (Loss) from Operations before Other Income, finance costs and Exceptional Items (1-2)</t>
  </si>
  <si>
    <t>5. Profit/ (Loss) from ordinary activities before finance costs and Exceptional Items (3+4)</t>
  </si>
  <si>
    <t>Finance Costs</t>
  </si>
  <si>
    <t>7. Profit/ (Loss) from ordinary activities after finance costs but before Exceptional Items (5-6)</t>
  </si>
  <si>
    <t>11. Net Profit (+)/ Loss (-) from
Ordinary Activities after tax (9-10)</t>
  </si>
  <si>
    <t>12.(i)Extraordinary Item (net of tax expense Rs. ________)</t>
  </si>
  <si>
    <t>14. Share of profit / (loss) of associates</t>
  </si>
  <si>
    <t>15. Minority Interest</t>
  </si>
  <si>
    <t>16. Net profit / (loss) after taxes, minority interest and share of profit /(loss) of associates (13+14+15)</t>
  </si>
  <si>
    <t>17. Paid-up equity share capital (Face Value of the share shall be indicated (Rs. 10)</t>
  </si>
  <si>
    <t>18. Reserve excluding Revaluation Reserves as per balance sheet of previous accounting year</t>
  </si>
  <si>
    <t>19(i). Earnings Per Share (EPS) before extraordinary items (of Rs. ___/- each)(not annualized)</t>
  </si>
  <si>
    <t xml:space="preserve">a) Basic </t>
  </si>
  <si>
    <t>b)  Diluted</t>
  </si>
  <si>
    <t>19(ii). Earnings per share (EPS) after extraordinary items (of Rs. __/- each) (not annualized)</t>
  </si>
  <si>
    <t>b) Diluted</t>
  </si>
  <si>
    <t>A. Particulars of Shareholding</t>
  </si>
  <si>
    <t>1. Public Shareholding</t>
  </si>
  <si>
    <t>2. Promoters and promoter group</t>
  </si>
  <si>
    <t>B. Investor Complaints</t>
  </si>
  <si>
    <t>Pending at the beginning of the quarter</t>
  </si>
  <si>
    <t>Received during the quarter</t>
  </si>
  <si>
    <t>Disposed of during the quarter</t>
  </si>
  <si>
    <t>Remaining unresolved at the end of the quarter</t>
  </si>
  <si>
    <t xml:space="preserve">j. Bad debts written off </t>
  </si>
  <si>
    <t>Audited</t>
  </si>
  <si>
    <t xml:space="preserve">k. Postal Charges </t>
  </si>
  <si>
    <t xml:space="preserve">
Particulars</t>
  </si>
  <si>
    <t>A. EQUITY AND LIABILITIES</t>
  </si>
  <si>
    <t>(1) Shareholder's Funds</t>
  </si>
  <si>
    <t>(a) Share Capital</t>
  </si>
  <si>
    <t>(b) Reserves and Surplus</t>
  </si>
  <si>
    <t>(c) Money received against share warrants</t>
  </si>
  <si>
    <t>Sub-total-Shareholders' fund</t>
  </si>
  <si>
    <t>(2) Share application money pending allotment</t>
  </si>
  <si>
    <t>(3) Non-Current Liabilities</t>
  </si>
  <si>
    <t xml:space="preserve">(a) Long-term borrowings </t>
  </si>
  <si>
    <t>(c) Deferred tax liabilities (Net)</t>
  </si>
  <si>
    <t>(d) Other Long term liabilities</t>
  </si>
  <si>
    <t>(e) Long term provisions</t>
  </si>
  <si>
    <t>Sub-total-Non-current Liabilities</t>
  </si>
  <si>
    <t>(4) Current Liabilities</t>
  </si>
  <si>
    <t>(a) Short-term borrowings</t>
  </si>
  <si>
    <t xml:space="preserve">(b) Trade payables / Other Current Liabilities </t>
  </si>
  <si>
    <t>(c) Short-term provisions</t>
  </si>
  <si>
    <t xml:space="preserve">(d)  Provision for Income Tax      </t>
  </si>
  <si>
    <t>Sub-total-Current Liabilities</t>
  </si>
  <si>
    <t>TOTAL - EQUITY AND LIABILITIES</t>
  </si>
  <si>
    <t xml:space="preserve">B. ASSETS </t>
  </si>
  <si>
    <t>(1) Non-current assets</t>
  </si>
  <si>
    <t>(a) Fixed assets</t>
  </si>
  <si>
    <t>(b) Non-current investments</t>
  </si>
  <si>
    <t>(c) Deferred tax assets (net)</t>
  </si>
  <si>
    <t>(d) Long term loans and advances</t>
  </si>
  <si>
    <t xml:space="preserve">(e) Other non-current assets </t>
  </si>
  <si>
    <t>Sub-total-Non-Current Assets</t>
  </si>
  <si>
    <t>(2) Current assets</t>
  </si>
  <si>
    <t>(a) Current investments</t>
  </si>
  <si>
    <t>(b) Inventories</t>
  </si>
  <si>
    <t xml:space="preserve">(c) Trade receivables </t>
  </si>
  <si>
    <t>(d) Cash and cash equivalents</t>
  </si>
  <si>
    <t>(e) Short-term loans and advances</t>
  </si>
  <si>
    <t xml:space="preserve">(f) Other current assets </t>
  </si>
  <si>
    <t>Sub-total-Current Assets</t>
  </si>
  <si>
    <t>TOTAL-ASSETS</t>
  </si>
  <si>
    <t>By Order of the Board</t>
  </si>
  <si>
    <t>f. Legal , Professional &amp; Statutory Fees</t>
  </si>
  <si>
    <t>l. Stock Exchanges Fee</t>
  </si>
  <si>
    <t>m. Other expenditure (Any item exceeding 10% of the total expenditure to be shown separately)</t>
  </si>
  <si>
    <t xml:space="preserve">                                                                                                                                                                                      (Director)</t>
  </si>
  <si>
    <t>Year to date figures for previous period ended</t>
  </si>
  <si>
    <t>(5)</t>
  </si>
  <si>
    <t>h. Conveyance &amp; Travelling ( inc. Transportation)</t>
  </si>
  <si>
    <t>Nil</t>
  </si>
  <si>
    <t>NA</t>
  </si>
  <si>
    <t>(Rs. In Lacs )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</si>
  <si>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</si>
  <si>
    <t>31/03/2016</t>
  </si>
  <si>
    <t xml:space="preserve">                Statement of Unaudited Financial Results For the Quarter Ended 31st March, 2017    (in Rs. In Lacs )</t>
  </si>
  <si>
    <t>Statement of Assets and Liabilities as at 31/03/2017</t>
  </si>
  <si>
    <t>(31/03/2016)</t>
  </si>
  <si>
    <t>As at previous year ended 31st March, 2016</t>
  </si>
  <si>
    <t>As at current year ended 31st March, 2017</t>
  </si>
  <si>
    <t>31/03/2017</t>
  </si>
  <si>
    <t>31/12/2016</t>
  </si>
  <si>
    <t>audited</t>
  </si>
  <si>
    <t>b. Cultivation Expenses</t>
  </si>
  <si>
    <t>(31/12/2015)</t>
  </si>
  <si>
    <t>FOR OCTAVIUS PLANTATIONS LIMITED</t>
  </si>
  <si>
    <t>RAJ KUMAR JAIN</t>
  </si>
  <si>
    <t>DIRECTOR</t>
  </si>
  <si>
    <t>Date : 13.04.2017</t>
  </si>
  <si>
    <r>
      <t>Notes: 1. The aforesaid results were taken on record by the Board of Directors in the Board Meeting held on</t>
    </r>
    <r>
      <rPr>
        <sz val="11"/>
        <rFont val="Calibri"/>
        <family val="2"/>
      </rPr>
      <t xml:space="preserve"> 13.04.2017</t>
    </r>
  </si>
  <si>
    <t>OCTAVIUS PLANTATIONS LIMITED</t>
  </si>
  <si>
    <t>DATE: 13.04.2017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</si>
</sst>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.000000"/>
    <numFmt numFmtId="166" formatCode="0.000000000"/>
    <numFmt numFmtId="167" formatCode="_(* #,##0.000_);_(* \(#,##0.000\);_(* &quot;-&quot;??_);_(@_)"/>
    <numFmt numFmtId="168" formatCode="_ * #,##0.00_ ;_ * \-#,##0.00_ ;_ * &quot;-&quot;??_ ;_ @_ "/>
    <numFmt numFmtId="169" formatCode="0.00000"/>
    <numFmt numFmtId="170" formatCode="0.0000"/>
    <numFmt numFmtId="171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Verdana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Verdana"/>
      <family val="2"/>
    </font>
    <font>
      <i/>
      <sz val="11"/>
      <color theme="1"/>
      <name val="Calibri"/>
      <family val="2"/>
    </font>
    <font>
      <b/>
      <sz val="11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43" fontId="0" fillId="0" borderId="10" xfId="42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43" fontId="0" fillId="0" borderId="0" xfId="0" applyNumberFormat="1" applyAlignment="1">
      <alignment/>
    </xf>
    <xf numFmtId="43" fontId="0" fillId="0" borderId="0" xfId="42" applyFont="1" applyAlignment="1">
      <alignment/>
    </xf>
    <xf numFmtId="0" fontId="3" fillId="0" borderId="11" xfId="0" applyNumberFormat="1" applyFont="1" applyBorder="1" applyAlignment="1">
      <alignment/>
    </xf>
    <xf numFmtId="43" fontId="4" fillId="0" borderId="11" xfId="42" applyFont="1" applyBorder="1" applyAlignment="1">
      <alignment/>
    </xf>
    <xf numFmtId="0" fontId="4" fillId="0" borderId="11" xfId="0" applyNumberFormat="1" applyFont="1" applyBorder="1" applyAlignment="1">
      <alignment/>
    </xf>
    <xf numFmtId="43" fontId="4" fillId="0" borderId="11" xfId="42" applyFont="1" applyFill="1" applyBorder="1" applyAlignment="1">
      <alignment/>
    </xf>
    <xf numFmtId="43" fontId="4" fillId="0" borderId="11" xfId="42" applyFont="1" applyFill="1" applyBorder="1" applyAlignment="1">
      <alignment horizontal="right"/>
    </xf>
    <xf numFmtId="0" fontId="3" fillId="0" borderId="11" xfId="0" applyNumberFormat="1" applyFont="1" applyBorder="1" applyAlignment="1">
      <alignment horizontal="right"/>
    </xf>
    <xf numFmtId="43" fontId="3" fillId="0" borderId="11" xfId="42" applyFont="1" applyBorder="1" applyAlignment="1">
      <alignment/>
    </xf>
    <xf numFmtId="0" fontId="5" fillId="0" borderId="11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43" fontId="3" fillId="0" borderId="13" xfId="42" applyFont="1" applyBorder="1" applyAlignment="1">
      <alignment/>
    </xf>
    <xf numFmtId="0" fontId="3" fillId="0" borderId="11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right"/>
    </xf>
    <xf numFmtId="0" fontId="41" fillId="0" borderId="0" xfId="0" applyFont="1" applyFill="1" applyBorder="1" applyAlignment="1">
      <alignment/>
    </xf>
    <xf numFmtId="0" fontId="41" fillId="0" borderId="0" xfId="0" applyFont="1" applyFill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10" fontId="0" fillId="0" borderId="10" xfId="42" applyNumberFormat="1" applyFont="1" applyFill="1" applyBorder="1" applyAlignment="1">
      <alignment horizontal="right" wrapText="1"/>
    </xf>
    <xf numFmtId="0" fontId="43" fillId="0" borderId="11" xfId="0" applyFont="1" applyBorder="1" applyAlignment="1">
      <alignment horizontal="center" vertical="center"/>
    </xf>
    <xf numFmtId="43" fontId="0" fillId="0" borderId="15" xfId="42" applyFont="1" applyFill="1" applyBorder="1" applyAlignment="1">
      <alignment/>
    </xf>
    <xf numFmtId="43" fontId="0" fillId="0" borderId="10" xfId="42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43" fontId="0" fillId="0" borderId="10" xfId="42" applyFont="1" applyFill="1" applyBorder="1" applyAlignment="1">
      <alignment horizontal="right"/>
    </xf>
    <xf numFmtId="43" fontId="41" fillId="0" borderId="10" xfId="42" applyFont="1" applyFill="1" applyBorder="1" applyAlignment="1">
      <alignment/>
    </xf>
    <xf numFmtId="43" fontId="0" fillId="0" borderId="10" xfId="42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43" fontId="0" fillId="0" borderId="16" xfId="42" applyFont="1" applyFill="1" applyBorder="1" applyAlignment="1">
      <alignment horizontal="right" wrapText="1"/>
    </xf>
    <xf numFmtId="39" fontId="2" fillId="0" borderId="17" xfId="0" applyNumberFormat="1" applyFont="1" applyFill="1" applyBorder="1" applyAlignment="1">
      <alignment horizontal="left" vertical="top" wrapText="1"/>
    </xf>
    <xf numFmtId="39" fontId="2" fillId="0" borderId="17" xfId="0" applyNumberFormat="1" applyFont="1" applyFill="1" applyBorder="1" applyAlignment="1">
      <alignment horizontal="left" wrapText="1"/>
    </xf>
    <xf numFmtId="0" fontId="2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24" fillId="0" borderId="10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top" wrapText="1"/>
    </xf>
    <xf numFmtId="43" fontId="41" fillId="0" borderId="10" xfId="42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49" fontId="24" fillId="0" borderId="10" xfId="42" applyNumberFormat="1" applyFont="1" applyFill="1" applyBorder="1" applyAlignment="1">
      <alignment horizontal="center" vertical="top" wrapText="1"/>
    </xf>
    <xf numFmtId="49" fontId="41" fillId="0" borderId="10" xfId="42" applyNumberFormat="1" applyFont="1" applyFill="1" applyBorder="1" applyAlignment="1">
      <alignment horizontal="center" vertical="top" wrapText="1"/>
    </xf>
    <xf numFmtId="43" fontId="0" fillId="0" borderId="10" xfId="42" applyFont="1" applyFill="1" applyBorder="1" applyAlignment="1">
      <alignment horizontal="center"/>
    </xf>
    <xf numFmtId="0" fontId="0" fillId="0" borderId="17" xfId="0" applyFill="1" applyBorder="1" applyAlignment="1">
      <alignment vertical="top" wrapText="1"/>
    </xf>
    <xf numFmtId="43" fontId="2" fillId="0" borderId="10" xfId="42" applyFont="1" applyFill="1" applyBorder="1" applyAlignment="1">
      <alignment horizontal="center" wrapText="1"/>
    </xf>
    <xf numFmtId="0" fontId="41" fillId="0" borderId="17" xfId="0" applyFont="1" applyFill="1" applyBorder="1" applyAlignment="1">
      <alignment horizontal="right" vertical="top" wrapText="1"/>
    </xf>
    <xf numFmtId="43" fontId="0" fillId="0" borderId="15" xfId="0" applyNumberFormat="1" applyFill="1" applyBorder="1" applyAlignment="1">
      <alignment horizontal="center"/>
    </xf>
    <xf numFmtId="0" fontId="0" fillId="0" borderId="12" xfId="0" applyFill="1" applyBorder="1" applyAlignment="1">
      <alignment/>
    </xf>
    <xf numFmtId="2" fontId="0" fillId="0" borderId="0" xfId="0" applyNumberFormat="1" applyFill="1" applyBorder="1" applyAlignment="1">
      <alignment/>
    </xf>
    <xf numFmtId="43" fontId="41" fillId="0" borderId="15" xfId="42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43" fontId="0" fillId="0" borderId="18" xfId="42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9" xfId="0" applyFont="1" applyFill="1" applyBorder="1" applyAlignment="1">
      <alignment vertical="top" wrapText="1"/>
    </xf>
    <xf numFmtId="0" fontId="41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10" xfId="42" applyNumberFormat="1" applyFont="1" applyFill="1" applyBorder="1" applyAlignment="1">
      <alignment horizontal="right" wrapText="1"/>
    </xf>
    <xf numFmtId="0" fontId="44" fillId="0" borderId="17" xfId="0" applyFont="1" applyFill="1" applyBorder="1" applyAlignment="1">
      <alignment vertical="top" wrapText="1"/>
    </xf>
    <xf numFmtId="0" fontId="0" fillId="0" borderId="10" xfId="42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41" fontId="0" fillId="0" borderId="0" xfId="0" applyNumberForma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43" fillId="0" borderId="10" xfId="0" applyFont="1" applyFill="1" applyBorder="1" applyAlignment="1">
      <alignment horizontal="center" wrapText="1"/>
    </xf>
    <xf numFmtId="43" fontId="3" fillId="0" borderId="11" xfId="42" applyFont="1" applyFill="1" applyBorder="1" applyAlignment="1">
      <alignment/>
    </xf>
    <xf numFmtId="43" fontId="4" fillId="0" borderId="16" xfId="42" applyFont="1" applyFill="1" applyBorder="1" applyAlignment="1">
      <alignment/>
    </xf>
    <xf numFmtId="43" fontId="0" fillId="0" borderId="11" xfId="42" applyFont="1" applyFill="1" applyBorder="1" applyAlignment="1">
      <alignment/>
    </xf>
    <xf numFmtId="43" fontId="3" fillId="0" borderId="13" xfId="42" applyFont="1" applyFill="1" applyBorder="1" applyAlignment="1">
      <alignment/>
    </xf>
    <xf numFmtId="43" fontId="2" fillId="0" borderId="10" xfId="42" applyFont="1" applyFill="1" applyBorder="1" applyAlignment="1">
      <alignment horizontal="right" wrapText="1"/>
    </xf>
    <xf numFmtId="43" fontId="0" fillId="0" borderId="10" xfId="42" applyFont="1" applyFill="1" applyBorder="1" applyAlignment="1">
      <alignment/>
    </xf>
    <xf numFmtId="43" fontId="2" fillId="0" borderId="10" xfId="42" applyFont="1" applyFill="1" applyBorder="1" applyAlignment="1">
      <alignment/>
    </xf>
    <xf numFmtId="0" fontId="41" fillId="0" borderId="17" xfId="0" applyFont="1" applyFill="1" applyBorder="1" applyAlignment="1">
      <alignment vertical="top" wrapText="1"/>
    </xf>
    <xf numFmtId="0" fontId="41" fillId="0" borderId="20" xfId="0" applyFont="1" applyFill="1" applyBorder="1" applyAlignment="1">
      <alignment horizontal="center" vertical="top" wrapText="1"/>
    </xf>
    <xf numFmtId="0" fontId="41" fillId="0" borderId="20" xfId="0" applyFont="1" applyFill="1" applyBorder="1" applyAlignment="1">
      <alignment horizontal="left" vertical="top" wrapText="1"/>
    </xf>
    <xf numFmtId="0" fontId="24" fillId="33" borderId="10" xfId="0" applyFont="1" applyFill="1" applyBorder="1" applyAlignment="1">
      <alignment horizontal="center" vertical="top" wrapText="1"/>
    </xf>
    <xf numFmtId="43" fontId="0" fillId="33" borderId="15" xfId="0" applyNumberFormat="1" applyFill="1" applyBorder="1" applyAlignment="1">
      <alignment horizontal="center"/>
    </xf>
    <xf numFmtId="43" fontId="0" fillId="33" borderId="15" xfId="42" applyFont="1" applyFill="1" applyBorder="1" applyAlignment="1">
      <alignment/>
    </xf>
    <xf numFmtId="43" fontId="0" fillId="33" borderId="10" xfId="42" applyFont="1" applyFill="1" applyBorder="1" applyAlignment="1">
      <alignment/>
    </xf>
    <xf numFmtId="10" fontId="0" fillId="33" borderId="10" xfId="42" applyNumberFormat="1" applyFont="1" applyFill="1" applyBorder="1" applyAlignment="1">
      <alignment horizontal="right" wrapText="1"/>
    </xf>
    <xf numFmtId="14" fontId="24" fillId="33" borderId="10" xfId="0" applyNumberFormat="1" applyFont="1" applyFill="1" applyBorder="1" applyAlignment="1">
      <alignment horizontal="center" vertical="center" wrapText="1"/>
    </xf>
    <xf numFmtId="49" fontId="24" fillId="33" borderId="10" xfId="42" applyNumberFormat="1" applyFont="1" applyFill="1" applyBorder="1" applyAlignment="1">
      <alignment horizontal="center" vertical="top" wrapText="1"/>
    </xf>
    <xf numFmtId="43" fontId="0" fillId="33" borderId="15" xfId="42" applyFont="1" applyFill="1" applyBorder="1" applyAlignment="1">
      <alignment/>
    </xf>
    <xf numFmtId="0" fontId="0" fillId="33" borderId="15" xfId="0" applyFill="1" applyBorder="1" applyAlignment="1">
      <alignment/>
    </xf>
    <xf numFmtId="43" fontId="0" fillId="33" borderId="15" xfId="0" applyNumberFormat="1" applyFill="1" applyBorder="1" applyAlignment="1">
      <alignment/>
    </xf>
    <xf numFmtId="43" fontId="41" fillId="33" borderId="15" xfId="42" applyFont="1" applyFill="1" applyBorder="1" applyAlignment="1">
      <alignment/>
    </xf>
    <xf numFmtId="0" fontId="0" fillId="33" borderId="10" xfId="0" applyFill="1" applyBorder="1" applyAlignment="1">
      <alignment/>
    </xf>
    <xf numFmtId="43" fontId="2" fillId="33" borderId="15" xfId="42" applyFont="1" applyFill="1" applyBorder="1" applyAlignment="1">
      <alignment horizontal="right" wrapText="1"/>
    </xf>
    <xf numFmtId="0" fontId="2" fillId="33" borderId="0" xfId="0" applyFont="1" applyFill="1" applyAlignment="1">
      <alignment/>
    </xf>
    <xf numFmtId="0" fontId="41" fillId="0" borderId="20" xfId="0" applyFont="1" applyFill="1" applyBorder="1" applyAlignment="1">
      <alignment horizontal="center" vertical="top" wrapText="1"/>
    </xf>
    <xf numFmtId="0" fontId="41" fillId="0" borderId="20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43" fontId="0" fillId="0" borderId="0" xfId="0" applyNumberFormat="1" applyFill="1" applyAlignment="1">
      <alignment/>
    </xf>
    <xf numFmtId="43" fontId="41" fillId="0" borderId="10" xfId="42" applyFont="1" applyFill="1" applyBorder="1" applyAlignment="1">
      <alignment vertical="top" wrapText="1"/>
    </xf>
    <xf numFmtId="43" fontId="41" fillId="0" borderId="10" xfId="42" applyFont="1" applyFill="1" applyBorder="1" applyAlignment="1">
      <alignment horizontal="center" vertical="top" wrapText="1"/>
    </xf>
    <xf numFmtId="0" fontId="0" fillId="0" borderId="15" xfId="0" applyFill="1" applyBorder="1" applyAlignment="1">
      <alignment/>
    </xf>
    <xf numFmtId="43" fontId="0" fillId="0" borderId="15" xfId="0" applyNumberFormat="1" applyFill="1" applyBorder="1" applyAlignment="1">
      <alignment/>
    </xf>
    <xf numFmtId="2" fontId="0" fillId="0" borderId="15" xfId="0" applyNumberFormat="1" applyFill="1" applyBorder="1" applyAlignment="1">
      <alignment/>
    </xf>
    <xf numFmtId="43" fontId="2" fillId="0" borderId="15" xfId="42" applyFont="1" applyFill="1" applyBorder="1" applyAlignment="1">
      <alignment horizontal="right" wrapText="1"/>
    </xf>
    <xf numFmtId="43" fontId="2" fillId="0" borderId="10" xfId="0" applyNumberFormat="1" applyFont="1" applyFill="1" applyBorder="1" applyAlignment="1">
      <alignment/>
    </xf>
    <xf numFmtId="43" fontId="0" fillId="0" borderId="0" xfId="42" applyFont="1" applyFill="1" applyAlignment="1">
      <alignment/>
    </xf>
    <xf numFmtId="0" fontId="24" fillId="0" borderId="18" xfId="0" applyFont="1" applyFill="1" applyBorder="1" applyAlignment="1">
      <alignment horizontal="center" vertical="top" wrapText="1"/>
    </xf>
    <xf numFmtId="14" fontId="24" fillId="0" borderId="18" xfId="0" applyNumberFormat="1" applyFont="1" applyFill="1" applyBorder="1" applyAlignment="1">
      <alignment horizontal="center" vertical="center" wrapText="1"/>
    </xf>
    <xf numFmtId="49" fontId="24" fillId="0" borderId="18" xfId="42" applyNumberFormat="1" applyFont="1" applyFill="1" applyBorder="1" applyAlignment="1">
      <alignment horizontal="center" vertical="top" wrapText="1"/>
    </xf>
    <xf numFmtId="43" fontId="0" fillId="0" borderId="18" xfId="42" applyFont="1" applyFill="1" applyBorder="1" applyAlignment="1">
      <alignment horizontal="center"/>
    </xf>
    <xf numFmtId="43" fontId="2" fillId="0" borderId="18" xfId="42" applyFont="1" applyFill="1" applyBorder="1" applyAlignment="1">
      <alignment horizontal="center" wrapText="1"/>
    </xf>
    <xf numFmtId="43" fontId="0" fillId="0" borderId="18" xfId="0" applyNumberFormat="1" applyFill="1" applyBorder="1" applyAlignment="1">
      <alignment horizontal="center"/>
    </xf>
    <xf numFmtId="168" fontId="6" fillId="0" borderId="21" xfId="44" applyNumberFormat="1" applyFont="1" applyFill="1" applyBorder="1" applyAlignment="1">
      <alignment vertical="top"/>
    </xf>
    <xf numFmtId="43" fontId="41" fillId="0" borderId="18" xfId="42" applyFont="1" applyFill="1" applyBorder="1" applyAlignment="1">
      <alignment/>
    </xf>
    <xf numFmtId="43" fontId="0" fillId="0" borderId="18" xfId="42" applyFont="1" applyFill="1" applyBorder="1" applyAlignment="1">
      <alignment horizontal="right" wrapText="1"/>
    </xf>
    <xf numFmtId="2" fontId="41" fillId="0" borderId="22" xfId="0" applyNumberFormat="1" applyFont="1" applyFill="1" applyBorder="1" applyAlignment="1">
      <alignment horizontal="center" wrapText="1"/>
    </xf>
    <xf numFmtId="2" fontId="0" fillId="0" borderId="22" xfId="0" applyNumberFormat="1" applyFont="1" applyFill="1" applyBorder="1" applyAlignment="1">
      <alignment horizontal="center" wrapText="1"/>
    </xf>
    <xf numFmtId="0" fontId="0" fillId="0" borderId="18" xfId="0" applyFill="1" applyBorder="1" applyAlignment="1">
      <alignment/>
    </xf>
    <xf numFmtId="1" fontId="0" fillId="0" borderId="10" xfId="42" applyNumberFormat="1" applyFont="1" applyFill="1" applyBorder="1" applyAlignment="1">
      <alignment horizontal="right" wrapText="1"/>
    </xf>
    <xf numFmtId="0" fontId="41" fillId="0" borderId="23" xfId="0" applyFont="1" applyFill="1" applyBorder="1" applyAlignment="1">
      <alignment horizontal="center" vertical="center" wrapText="1"/>
    </xf>
    <xf numFmtId="0" fontId="41" fillId="0" borderId="24" xfId="0" applyFont="1" applyFill="1" applyBorder="1" applyAlignment="1">
      <alignment horizontal="center" vertical="center" wrapText="1"/>
    </xf>
    <xf numFmtId="0" fontId="41" fillId="0" borderId="25" xfId="0" applyFont="1" applyFill="1" applyBorder="1" applyAlignment="1">
      <alignment horizontal="right" wrapText="1"/>
    </xf>
    <xf numFmtId="0" fontId="41" fillId="0" borderId="26" xfId="0" applyFont="1" applyFill="1" applyBorder="1" applyAlignment="1">
      <alignment horizontal="right" wrapText="1"/>
    </xf>
    <xf numFmtId="0" fontId="41" fillId="0" borderId="27" xfId="0" applyFont="1" applyFill="1" applyBorder="1" applyAlignment="1">
      <alignment horizontal="right" wrapText="1"/>
    </xf>
    <xf numFmtId="0" fontId="41" fillId="0" borderId="17" xfId="0" applyFont="1" applyFill="1" applyBorder="1" applyAlignment="1">
      <alignment vertical="top" wrapText="1"/>
    </xf>
    <xf numFmtId="0" fontId="41" fillId="0" borderId="28" xfId="0" applyFont="1" applyFill="1" applyBorder="1" applyAlignment="1">
      <alignment horizontal="center" vertical="top" wrapText="1"/>
    </xf>
    <xf numFmtId="0" fontId="41" fillId="0" borderId="29" xfId="0" applyFont="1" applyFill="1" applyBorder="1" applyAlignment="1">
      <alignment horizontal="center" vertical="top" wrapText="1"/>
    </xf>
    <xf numFmtId="0" fontId="41" fillId="0" borderId="20" xfId="0" applyFont="1" applyFill="1" applyBorder="1" applyAlignment="1">
      <alignment horizontal="center" vertical="top" wrapText="1"/>
    </xf>
    <xf numFmtId="0" fontId="41" fillId="0" borderId="28" xfId="0" applyFont="1" applyFill="1" applyBorder="1" applyAlignment="1">
      <alignment horizontal="left" vertical="top" wrapText="1"/>
    </xf>
    <xf numFmtId="0" fontId="41" fillId="0" borderId="29" xfId="0" applyFont="1" applyFill="1" applyBorder="1" applyAlignment="1">
      <alignment horizontal="left" vertical="top" wrapText="1"/>
    </xf>
    <xf numFmtId="0" fontId="41" fillId="0" borderId="2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41" fillId="0" borderId="28" xfId="0" applyFont="1" applyFill="1" applyBorder="1" applyAlignment="1">
      <alignment horizontal="right" wrapText="1"/>
    </xf>
    <xf numFmtId="0" fontId="41" fillId="0" borderId="29" xfId="0" applyFont="1" applyFill="1" applyBorder="1" applyAlignment="1">
      <alignment horizontal="right" wrapText="1"/>
    </xf>
    <xf numFmtId="0" fontId="41" fillId="0" borderId="22" xfId="0" applyFont="1" applyFill="1" applyBorder="1" applyAlignment="1">
      <alignment horizontal="right" wrapText="1"/>
    </xf>
    <xf numFmtId="0" fontId="41" fillId="0" borderId="28" xfId="0" applyFont="1" applyFill="1" applyBorder="1" applyAlignment="1">
      <alignment horizontal="center" wrapText="1"/>
    </xf>
    <xf numFmtId="0" fontId="41" fillId="0" borderId="29" xfId="0" applyFont="1" applyFill="1" applyBorder="1" applyAlignment="1">
      <alignment horizontal="center" wrapText="1"/>
    </xf>
    <xf numFmtId="0" fontId="41" fillId="0" borderId="22" xfId="0" applyFont="1" applyFill="1" applyBorder="1" applyAlignment="1">
      <alignment horizontal="center" wrapText="1"/>
    </xf>
    <xf numFmtId="0" fontId="41" fillId="0" borderId="28" xfId="0" applyFont="1" applyFill="1" applyBorder="1" applyAlignment="1">
      <alignment horizontal="right"/>
    </xf>
    <xf numFmtId="0" fontId="41" fillId="0" borderId="29" xfId="0" applyFont="1" applyFill="1" applyBorder="1" applyAlignment="1">
      <alignment horizontal="right"/>
    </xf>
    <xf numFmtId="0" fontId="41" fillId="0" borderId="22" xfId="0" applyFont="1" applyFill="1" applyBorder="1" applyAlignment="1">
      <alignment horizontal="right"/>
    </xf>
    <xf numFmtId="0" fontId="2" fillId="0" borderId="28" xfId="0" applyFont="1" applyFill="1" applyBorder="1" applyAlignment="1">
      <alignment vertical="top" wrapText="1"/>
    </xf>
    <xf numFmtId="0" fontId="2" fillId="0" borderId="29" xfId="0" applyFont="1" applyFill="1" applyBorder="1" applyAlignment="1">
      <alignment vertical="top" wrapText="1"/>
    </xf>
    <xf numFmtId="0" fontId="2" fillId="0" borderId="22" xfId="0" applyFont="1" applyFill="1" applyBorder="1" applyAlignment="1">
      <alignment vertical="top" wrapText="1"/>
    </xf>
    <xf numFmtId="0" fontId="0" fillId="0" borderId="28" xfId="0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8" xfId="0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41" fillId="0" borderId="30" xfId="0" applyFont="1" applyFill="1" applyBorder="1" applyAlignment="1">
      <alignment horizontal="left" wrapText="1"/>
    </xf>
    <xf numFmtId="0" fontId="41" fillId="0" borderId="31" xfId="0" applyFont="1" applyFill="1" applyBorder="1" applyAlignment="1">
      <alignment horizontal="left" wrapText="1"/>
    </xf>
    <xf numFmtId="0" fontId="41" fillId="0" borderId="32" xfId="0" applyFont="1" applyFill="1" applyBorder="1" applyAlignment="1">
      <alignment horizontal="left" wrapText="1"/>
    </xf>
    <xf numFmtId="0" fontId="0" fillId="0" borderId="28" xfId="0" applyFill="1" applyBorder="1" applyAlignment="1">
      <alignment horizontal="left" vertical="top" wrapText="1"/>
    </xf>
    <xf numFmtId="0" fontId="0" fillId="0" borderId="29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0" fontId="41" fillId="0" borderId="15" xfId="0" applyFont="1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5" fillId="0" borderId="15" xfId="0" applyFont="1" applyBorder="1" applyAlignment="1">
      <alignment horizontal="right"/>
    </xf>
    <xf numFmtId="0" fontId="45" fillId="0" borderId="29" xfId="0" applyFont="1" applyBorder="1" applyAlignment="1">
      <alignment horizontal="right"/>
    </xf>
    <xf numFmtId="0" fontId="45" fillId="0" borderId="20" xfId="0" applyFont="1" applyBorder="1" applyAlignment="1">
      <alignment horizontal="right"/>
    </xf>
    <xf numFmtId="0" fontId="41" fillId="0" borderId="10" xfId="0" applyFont="1" applyFill="1" applyBorder="1" applyAlignment="1">
      <alignment horizontal="right" wrapText="1"/>
    </xf>
    <xf numFmtId="0" fontId="41" fillId="0" borderId="15" xfId="0" applyFont="1" applyBorder="1" applyAlignment="1">
      <alignment horizontal="right"/>
    </xf>
    <xf numFmtId="0" fontId="41" fillId="0" borderId="29" xfId="0" applyFont="1" applyBorder="1" applyAlignment="1">
      <alignment horizontal="right"/>
    </xf>
    <xf numFmtId="0" fontId="41" fillId="0" borderId="20" xfId="0" applyFont="1" applyBorder="1" applyAlignment="1">
      <alignment horizontal="right"/>
    </xf>
    <xf numFmtId="0" fontId="41" fillId="0" borderId="15" xfId="0" applyFont="1" applyFill="1" applyBorder="1" applyAlignment="1">
      <alignment horizontal="left" wrapText="1"/>
    </xf>
    <xf numFmtId="0" fontId="41" fillId="0" borderId="29" xfId="0" applyFont="1" applyFill="1" applyBorder="1" applyAlignment="1">
      <alignment horizontal="left" wrapText="1"/>
    </xf>
    <xf numFmtId="0" fontId="41" fillId="0" borderId="20" xfId="0" applyFont="1" applyFill="1" applyBorder="1" applyAlignment="1">
      <alignment horizontal="left" wrapText="1"/>
    </xf>
    <xf numFmtId="0" fontId="45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0" fontId="43" fillId="0" borderId="10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58">
      <selection activeCell="A2" sqref="A2:H2"/>
    </sheetView>
  </sheetViews>
  <sheetFormatPr defaultColWidth="9.140625" defaultRowHeight="15"/>
  <cols>
    <col min="1" max="1" width="35.28125" style="1" customWidth="1"/>
    <col min="2" max="2" width="11.140625" style="100" customWidth="1"/>
    <col min="3" max="3" width="0.13671875" style="88" customWidth="1"/>
    <col min="4" max="4" width="14.140625" style="4" bestFit="1" customWidth="1"/>
    <col min="5" max="5" width="14.00390625" style="1" customWidth="1"/>
    <col min="6" max="6" width="14.00390625" style="1" hidden="1" customWidth="1"/>
    <col min="7" max="7" width="15.140625" style="1" customWidth="1"/>
    <col min="8" max="8" width="17.140625" style="4" customWidth="1"/>
    <col min="9" max="9" width="20.8515625" style="1" customWidth="1"/>
    <col min="10" max="10" width="12.57421875" style="1" bestFit="1" customWidth="1"/>
    <col min="11" max="11" width="10.7109375" style="1" bestFit="1" customWidth="1"/>
    <col min="12" max="12" width="8.7109375" style="1" bestFit="1" customWidth="1"/>
    <col min="13" max="14" width="10.7109375" style="1" bestFit="1" customWidth="1"/>
    <col min="15" max="16384" width="9.140625" style="1" customWidth="1"/>
  </cols>
  <sheetData>
    <row r="1" spans="1:9" ht="31.5" customHeight="1" thickBot="1">
      <c r="A1" s="114" t="s">
        <v>135</v>
      </c>
      <c r="B1" s="115"/>
      <c r="C1" s="115"/>
      <c r="D1" s="115"/>
      <c r="E1" s="115"/>
      <c r="F1" s="115"/>
      <c r="G1" s="115"/>
      <c r="H1" s="115"/>
      <c r="I1" s="36"/>
    </row>
    <row r="2" spans="1:9" ht="15" customHeight="1">
      <c r="A2" s="116" t="s">
        <v>120</v>
      </c>
      <c r="B2" s="117"/>
      <c r="C2" s="117"/>
      <c r="D2" s="117"/>
      <c r="E2" s="117"/>
      <c r="F2" s="117"/>
      <c r="G2" s="117"/>
      <c r="H2" s="118"/>
      <c r="I2" s="36"/>
    </row>
    <row r="3" spans="1:14" ht="72.75" customHeight="1">
      <c r="A3" s="119" t="s">
        <v>0</v>
      </c>
      <c r="B3" s="93" t="s">
        <v>1</v>
      </c>
      <c r="C3" s="75" t="s">
        <v>36</v>
      </c>
      <c r="D3" s="37" t="s">
        <v>2</v>
      </c>
      <c r="E3" s="38" t="s">
        <v>33</v>
      </c>
      <c r="F3" s="38" t="s">
        <v>112</v>
      </c>
      <c r="G3" s="38" t="s">
        <v>112</v>
      </c>
      <c r="H3" s="101" t="s">
        <v>40</v>
      </c>
      <c r="I3" s="36"/>
      <c r="J3" s="38"/>
      <c r="K3" s="36"/>
      <c r="L3" s="36"/>
      <c r="M3" s="36"/>
      <c r="N3" s="36"/>
    </row>
    <row r="4" spans="1:14" ht="16.5" customHeight="1">
      <c r="A4" s="119"/>
      <c r="B4" s="39" t="s">
        <v>125</v>
      </c>
      <c r="C4" s="80" t="s">
        <v>126</v>
      </c>
      <c r="D4" s="39" t="s">
        <v>119</v>
      </c>
      <c r="E4" s="39" t="s">
        <v>125</v>
      </c>
      <c r="F4" s="39" t="s">
        <v>129</v>
      </c>
      <c r="G4" s="39" t="s">
        <v>122</v>
      </c>
      <c r="H4" s="102" t="s">
        <v>122</v>
      </c>
      <c r="I4" s="40"/>
      <c r="J4" s="39"/>
      <c r="K4" s="40"/>
      <c r="L4" s="40"/>
      <c r="M4" s="40"/>
      <c r="N4" s="40"/>
    </row>
    <row r="5" spans="1:14" ht="15.75" customHeight="1">
      <c r="A5" s="72"/>
      <c r="B5" s="94" t="s">
        <v>37</v>
      </c>
      <c r="C5" s="81" t="s">
        <v>3</v>
      </c>
      <c r="D5" s="41" t="s">
        <v>3</v>
      </c>
      <c r="E5" s="42" t="s">
        <v>38</v>
      </c>
      <c r="F5" s="42"/>
      <c r="G5" s="41" t="s">
        <v>39</v>
      </c>
      <c r="H5" s="103" t="s">
        <v>113</v>
      </c>
      <c r="I5" s="36"/>
      <c r="J5" s="42"/>
      <c r="K5" s="36"/>
      <c r="L5" s="36"/>
      <c r="M5" s="36"/>
      <c r="N5" s="36"/>
    </row>
    <row r="6" spans="1:14" ht="15.75" customHeight="1">
      <c r="A6" s="35"/>
      <c r="B6" s="37" t="s">
        <v>4</v>
      </c>
      <c r="C6" s="75" t="s">
        <v>4</v>
      </c>
      <c r="D6" s="37" t="s">
        <v>5</v>
      </c>
      <c r="E6" s="37" t="s">
        <v>5</v>
      </c>
      <c r="F6" s="37"/>
      <c r="G6" s="37" t="s">
        <v>127</v>
      </c>
      <c r="H6" s="101" t="s">
        <v>67</v>
      </c>
      <c r="I6" s="36"/>
      <c r="J6" s="37"/>
      <c r="K6" s="36"/>
      <c r="L6" s="36"/>
      <c r="M6" s="36"/>
      <c r="N6" s="36"/>
    </row>
    <row r="7" spans="1:13" ht="30.75" customHeight="1">
      <c r="A7" s="35" t="s">
        <v>6</v>
      </c>
      <c r="B7" s="26">
        <f>E7-C7</f>
        <v>105.31</v>
      </c>
      <c r="C7" s="82">
        <v>0</v>
      </c>
      <c r="D7" s="27">
        <f>G7-F7</f>
        <v>50.24</v>
      </c>
      <c r="E7" s="26">
        <v>105.31</v>
      </c>
      <c r="F7" s="26">
        <v>0</v>
      </c>
      <c r="G7" s="43">
        <v>50.24</v>
      </c>
      <c r="H7" s="104">
        <v>50.24</v>
      </c>
      <c r="I7" s="36"/>
      <c r="J7" s="26"/>
      <c r="L7" s="92"/>
      <c r="M7" s="92"/>
    </row>
    <row r="8" spans="1:10" ht="15.75" customHeight="1">
      <c r="A8" s="44" t="s">
        <v>41</v>
      </c>
      <c r="B8" s="26">
        <f>E8-C8</f>
        <v>0</v>
      </c>
      <c r="C8" s="82">
        <v>0</v>
      </c>
      <c r="D8" s="27">
        <f>G8-F8</f>
        <v>0</v>
      </c>
      <c r="E8" s="26">
        <v>0</v>
      </c>
      <c r="F8" s="26">
        <v>0</v>
      </c>
      <c r="G8" s="45">
        <v>0</v>
      </c>
      <c r="H8" s="105">
        <v>0</v>
      </c>
      <c r="I8" s="36"/>
      <c r="J8" s="26"/>
    </row>
    <row r="9" spans="1:11" ht="15.75" customHeight="1">
      <c r="A9" s="46" t="s">
        <v>7</v>
      </c>
      <c r="B9" s="47">
        <f>+B7+B8</f>
        <v>105.31</v>
      </c>
      <c r="C9" s="76">
        <f>+C7+C8</f>
        <v>0</v>
      </c>
      <c r="D9" s="47">
        <f>+D7+D8</f>
        <v>50.24</v>
      </c>
      <c r="E9" s="47">
        <f>+E7+E8</f>
        <v>105.31</v>
      </c>
      <c r="F9" s="27">
        <f>SUM(F7:F8)</f>
        <v>0</v>
      </c>
      <c r="G9" s="27">
        <f>SUM(G7:G8)</f>
        <v>50.24</v>
      </c>
      <c r="H9" s="106">
        <v>50.24</v>
      </c>
      <c r="I9" s="36"/>
      <c r="J9" s="47"/>
      <c r="K9" s="48"/>
    </row>
    <row r="10" spans="1:10" ht="15" customHeight="1">
      <c r="A10" s="72" t="s">
        <v>8</v>
      </c>
      <c r="B10" s="95"/>
      <c r="C10" s="83"/>
      <c r="D10" s="27"/>
      <c r="E10" s="27">
        <v>0</v>
      </c>
      <c r="F10" s="27"/>
      <c r="G10" s="27"/>
      <c r="H10" s="104"/>
      <c r="I10" s="36"/>
      <c r="J10" s="27"/>
    </row>
    <row r="11" spans="1:10" ht="30">
      <c r="A11" s="44" t="s">
        <v>9</v>
      </c>
      <c r="B11" s="96">
        <f>E11-C11</f>
        <v>-50.15</v>
      </c>
      <c r="C11" s="84">
        <v>0</v>
      </c>
      <c r="D11" s="27">
        <f>G11-F11</f>
        <v>3.65</v>
      </c>
      <c r="E11" s="26">
        <v>-50.15</v>
      </c>
      <c r="F11" s="26">
        <v>0</v>
      </c>
      <c r="G11" s="27">
        <v>3.65</v>
      </c>
      <c r="H11" s="104">
        <v>3.65</v>
      </c>
      <c r="I11" s="49"/>
      <c r="J11" s="26"/>
    </row>
    <row r="12" spans="1:13" ht="15" customHeight="1">
      <c r="A12" s="44" t="s">
        <v>128</v>
      </c>
      <c r="B12" s="96">
        <f>E12-C12</f>
        <v>7.439999999999998</v>
      </c>
      <c r="C12" s="83">
        <v>36.53</v>
      </c>
      <c r="D12" s="27">
        <f>G12-F12</f>
        <v>11.689999999999998</v>
      </c>
      <c r="E12" s="26">
        <v>43.97</v>
      </c>
      <c r="F12" s="26">
        <v>21.32</v>
      </c>
      <c r="G12" s="27">
        <v>33.01</v>
      </c>
      <c r="H12" s="104">
        <v>33.01</v>
      </c>
      <c r="I12" s="36"/>
      <c r="J12" s="26"/>
      <c r="L12" s="92"/>
      <c r="M12" s="92"/>
    </row>
    <row r="13" spans="1:10" ht="15" customHeight="1">
      <c r="A13" s="44" t="s">
        <v>10</v>
      </c>
      <c r="B13" s="96">
        <f>E13-C13</f>
        <v>0</v>
      </c>
      <c r="C13" s="84">
        <v>0</v>
      </c>
      <c r="D13" s="27">
        <f>G13-F13</f>
        <v>0</v>
      </c>
      <c r="E13" s="26">
        <v>0</v>
      </c>
      <c r="F13" s="26">
        <v>0</v>
      </c>
      <c r="G13" s="27">
        <v>0</v>
      </c>
      <c r="H13" s="107">
        <v>0</v>
      </c>
      <c r="I13" s="36"/>
      <c r="J13" s="26"/>
    </row>
    <row r="14" spans="1:13" ht="15" customHeight="1">
      <c r="A14" s="44" t="s">
        <v>11</v>
      </c>
      <c r="B14" s="96">
        <f>E14-C14</f>
        <v>2.049999999999999</v>
      </c>
      <c r="C14" s="84">
        <v>5.98</v>
      </c>
      <c r="D14" s="27">
        <f>G14-F14</f>
        <v>2.5200000000000005</v>
      </c>
      <c r="E14" s="26">
        <v>8.03</v>
      </c>
      <c r="F14" s="26">
        <v>4.34</v>
      </c>
      <c r="G14" s="27">
        <v>6.86</v>
      </c>
      <c r="H14" s="104">
        <v>6.86</v>
      </c>
      <c r="I14" s="36"/>
      <c r="J14" s="26"/>
      <c r="L14" s="92"/>
      <c r="M14" s="92"/>
    </row>
    <row r="15" spans="1:13" ht="15" customHeight="1">
      <c r="A15" s="44" t="s">
        <v>12</v>
      </c>
      <c r="B15" s="96">
        <f>E15-C15</f>
        <v>0.10999999999999999</v>
      </c>
      <c r="C15" s="84">
        <v>0.33</v>
      </c>
      <c r="D15" s="27">
        <f>G15-F15</f>
        <v>0.12</v>
      </c>
      <c r="E15" s="26">
        <v>0.44</v>
      </c>
      <c r="F15" s="26">
        <v>0.39</v>
      </c>
      <c r="G15" s="27">
        <v>0.51</v>
      </c>
      <c r="H15" s="104">
        <v>0.51</v>
      </c>
      <c r="I15" s="36"/>
      <c r="J15" s="26"/>
      <c r="L15" s="92"/>
      <c r="M15" s="92"/>
    </row>
    <row r="16" spans="1:10" ht="31.5" customHeight="1">
      <c r="A16" s="32" t="s">
        <v>108</v>
      </c>
      <c r="B16" s="96"/>
      <c r="C16" s="84"/>
      <c r="D16" s="69"/>
      <c r="E16" s="3"/>
      <c r="F16" s="3"/>
      <c r="G16" s="3"/>
      <c r="H16" s="105"/>
      <c r="I16" s="36"/>
      <c r="J16" s="3"/>
    </row>
    <row r="17" spans="1:10" ht="15" customHeight="1">
      <c r="A17" s="33" t="s">
        <v>31</v>
      </c>
      <c r="B17" s="96"/>
      <c r="C17" s="84"/>
      <c r="D17" s="69"/>
      <c r="E17" s="3"/>
      <c r="F17" s="3"/>
      <c r="G17" s="3"/>
      <c r="H17" s="105"/>
      <c r="I17" s="36"/>
      <c r="J17" s="3"/>
    </row>
    <row r="18" spans="1:10" ht="15" customHeight="1">
      <c r="A18" s="33" t="s">
        <v>114</v>
      </c>
      <c r="B18" s="96"/>
      <c r="C18" s="84"/>
      <c r="D18" s="27"/>
      <c r="E18" s="27"/>
      <c r="F18" s="27"/>
      <c r="G18" s="27"/>
      <c r="H18" s="104"/>
      <c r="I18" s="36"/>
      <c r="J18" s="27"/>
    </row>
    <row r="19" spans="1:10" ht="15" customHeight="1">
      <c r="A19" s="33" t="s">
        <v>34</v>
      </c>
      <c r="B19" s="96"/>
      <c r="C19" s="84"/>
      <c r="D19" s="27"/>
      <c r="E19" s="27"/>
      <c r="F19" s="27"/>
      <c r="G19" s="27"/>
      <c r="H19" s="104"/>
      <c r="I19" s="36"/>
      <c r="J19" s="27"/>
    </row>
    <row r="20" spans="1:10" ht="15" customHeight="1">
      <c r="A20" s="33" t="s">
        <v>66</v>
      </c>
      <c r="B20" s="96"/>
      <c r="C20" s="84"/>
      <c r="D20" s="27"/>
      <c r="E20" s="27"/>
      <c r="F20" s="27"/>
      <c r="G20" s="27"/>
      <c r="H20" s="104"/>
      <c r="I20" s="36"/>
      <c r="J20" s="27"/>
    </row>
    <row r="21" spans="1:10" ht="15" customHeight="1">
      <c r="A21" s="33" t="s">
        <v>35</v>
      </c>
      <c r="B21" s="96"/>
      <c r="C21" s="84"/>
      <c r="D21" s="27"/>
      <c r="E21" s="27"/>
      <c r="F21" s="27"/>
      <c r="G21" s="27"/>
      <c r="H21" s="104"/>
      <c r="I21" s="36"/>
      <c r="J21" s="27"/>
    </row>
    <row r="22" spans="1:10" ht="15" customHeight="1">
      <c r="A22" s="33" t="s">
        <v>68</v>
      </c>
      <c r="B22" s="96"/>
      <c r="C22" s="84"/>
      <c r="D22" s="27"/>
      <c r="E22" s="27"/>
      <c r="F22" s="27"/>
      <c r="G22" s="27"/>
      <c r="H22" s="104"/>
      <c r="I22" s="36"/>
      <c r="J22" s="27"/>
    </row>
    <row r="23" spans="1:10" ht="15" customHeight="1">
      <c r="A23" s="33" t="s">
        <v>109</v>
      </c>
      <c r="B23" s="96"/>
      <c r="C23" s="84"/>
      <c r="D23" s="27"/>
      <c r="E23" s="27"/>
      <c r="F23" s="27"/>
      <c r="G23" s="27"/>
      <c r="H23" s="104"/>
      <c r="I23" s="36"/>
      <c r="J23" s="27"/>
    </row>
    <row r="24" spans="1:13" ht="45">
      <c r="A24" s="34" t="s">
        <v>110</v>
      </c>
      <c r="B24" s="97">
        <f>E24-C24</f>
        <v>1.5300000000000002</v>
      </c>
      <c r="C24" s="83">
        <v>4.62</v>
      </c>
      <c r="D24" s="70">
        <f>G24-F24</f>
        <v>0.6599999999999999</v>
      </c>
      <c r="E24" s="26">
        <v>6.15</v>
      </c>
      <c r="F24" s="26">
        <v>0.51</v>
      </c>
      <c r="G24" s="70">
        <v>1.17</v>
      </c>
      <c r="H24" s="104">
        <v>1.17</v>
      </c>
      <c r="I24" s="30"/>
      <c r="J24" s="26"/>
      <c r="L24" s="92"/>
      <c r="M24" s="92"/>
    </row>
    <row r="25" spans="1:13" ht="15" customHeight="1">
      <c r="A25" s="46" t="s">
        <v>7</v>
      </c>
      <c r="B25" s="50">
        <f aca="true" t="shared" si="0" ref="B25:G25">SUM(B11:B24)</f>
        <v>-39.02</v>
      </c>
      <c r="C25" s="85">
        <f t="shared" si="0"/>
        <v>47.46</v>
      </c>
      <c r="D25" s="50">
        <f t="shared" si="0"/>
        <v>18.64</v>
      </c>
      <c r="E25" s="28">
        <f t="shared" si="0"/>
        <v>8.44</v>
      </c>
      <c r="F25" s="28">
        <f t="shared" si="0"/>
        <v>26.560000000000002</v>
      </c>
      <c r="G25" s="50">
        <f t="shared" si="0"/>
        <v>45.199999999999996</v>
      </c>
      <c r="H25" s="108">
        <v>45.199999999999996</v>
      </c>
      <c r="I25" s="51"/>
      <c r="J25" s="28"/>
      <c r="L25" s="92"/>
      <c r="M25" s="92"/>
    </row>
    <row r="26" spans="1:12" ht="45">
      <c r="A26" s="44" t="s">
        <v>42</v>
      </c>
      <c r="B26" s="24">
        <f aca="true" t="shared" si="1" ref="B26:G26">B9-B25</f>
        <v>144.33</v>
      </c>
      <c r="C26" s="77">
        <f t="shared" si="1"/>
        <v>-47.46</v>
      </c>
      <c r="D26" s="24">
        <f t="shared" si="1"/>
        <v>31.6</v>
      </c>
      <c r="E26" s="3">
        <f t="shared" si="1"/>
        <v>96.87</v>
      </c>
      <c r="F26" s="3">
        <f t="shared" si="1"/>
        <v>-26.560000000000002</v>
      </c>
      <c r="G26" s="52">
        <f t="shared" si="1"/>
        <v>5.040000000000006</v>
      </c>
      <c r="H26" s="52">
        <v>5.040000000000006</v>
      </c>
      <c r="I26" s="53"/>
      <c r="J26" s="3"/>
      <c r="L26" s="92"/>
    </row>
    <row r="27" spans="1:10" ht="15">
      <c r="A27" s="35" t="s">
        <v>13</v>
      </c>
      <c r="B27" s="54"/>
      <c r="C27" s="86"/>
      <c r="D27" s="29"/>
      <c r="E27" s="29"/>
      <c r="F27" s="29"/>
      <c r="G27" s="45"/>
      <c r="H27" s="105"/>
      <c r="I27" s="36"/>
      <c r="J27" s="29"/>
    </row>
    <row r="28" spans="1:10" ht="45">
      <c r="A28" s="44" t="s">
        <v>43</v>
      </c>
      <c r="B28" s="24">
        <f aca="true" t="shared" si="2" ref="B28:G28">B26+B27</f>
        <v>144.33</v>
      </c>
      <c r="C28" s="77">
        <f t="shared" si="2"/>
        <v>-47.46</v>
      </c>
      <c r="D28" s="24">
        <f t="shared" si="2"/>
        <v>31.6</v>
      </c>
      <c r="E28" s="24">
        <f t="shared" si="2"/>
        <v>96.87</v>
      </c>
      <c r="F28" s="24">
        <f t="shared" si="2"/>
        <v>-26.560000000000002</v>
      </c>
      <c r="G28" s="24">
        <f t="shared" si="2"/>
        <v>5.040000000000006</v>
      </c>
      <c r="H28" s="52">
        <v>5.040000000000006</v>
      </c>
      <c r="I28" s="36"/>
      <c r="J28" s="24"/>
    </row>
    <row r="29" spans="1:10" ht="15">
      <c r="A29" s="44" t="s">
        <v>44</v>
      </c>
      <c r="B29" s="54">
        <v>0</v>
      </c>
      <c r="C29" s="86">
        <v>0</v>
      </c>
      <c r="D29" s="25">
        <v>0</v>
      </c>
      <c r="E29" s="26">
        <v>0</v>
      </c>
      <c r="F29" s="26">
        <v>0</v>
      </c>
      <c r="G29" s="25">
        <v>0</v>
      </c>
      <c r="H29" s="105">
        <v>0</v>
      </c>
      <c r="I29" s="36"/>
      <c r="J29" s="26"/>
    </row>
    <row r="30" spans="1:10" ht="45">
      <c r="A30" s="44" t="s">
        <v>45</v>
      </c>
      <c r="B30" s="24">
        <f aca="true" t="shared" si="3" ref="B30:G30">B28-B29</f>
        <v>144.33</v>
      </c>
      <c r="C30" s="77">
        <f t="shared" si="3"/>
        <v>-47.46</v>
      </c>
      <c r="D30" s="24">
        <f t="shared" si="3"/>
        <v>31.6</v>
      </c>
      <c r="E30" s="3">
        <f t="shared" si="3"/>
        <v>96.87</v>
      </c>
      <c r="F30" s="3">
        <f t="shared" si="3"/>
        <v>-26.560000000000002</v>
      </c>
      <c r="G30" s="24">
        <f t="shared" si="3"/>
        <v>5.040000000000006</v>
      </c>
      <c r="H30" s="52">
        <v>5.040000000000006</v>
      </c>
      <c r="I30" s="36"/>
      <c r="J30" s="3"/>
    </row>
    <row r="31" spans="1:10" ht="15">
      <c r="A31" s="35" t="s">
        <v>14</v>
      </c>
      <c r="B31" s="54"/>
      <c r="C31" s="86">
        <v>0</v>
      </c>
      <c r="D31" s="25">
        <v>0</v>
      </c>
      <c r="E31" s="25"/>
      <c r="F31" s="25"/>
      <c r="G31" s="25"/>
      <c r="H31" s="104"/>
      <c r="I31" s="36"/>
      <c r="J31" s="25"/>
    </row>
    <row r="32" spans="1:10" ht="30" customHeight="1">
      <c r="A32" s="35" t="s">
        <v>15</v>
      </c>
      <c r="B32" s="24">
        <f aca="true" t="shared" si="4" ref="B32:G32">B30+B31</f>
        <v>144.33</v>
      </c>
      <c r="C32" s="77">
        <f t="shared" si="4"/>
        <v>-47.46</v>
      </c>
      <c r="D32" s="24">
        <f t="shared" si="4"/>
        <v>31.6</v>
      </c>
      <c r="E32" s="24">
        <f t="shared" si="4"/>
        <v>96.87</v>
      </c>
      <c r="F32" s="24">
        <f t="shared" si="4"/>
        <v>-26.560000000000002</v>
      </c>
      <c r="G32" s="24">
        <f t="shared" si="4"/>
        <v>5.040000000000006</v>
      </c>
      <c r="H32" s="52">
        <v>5.040000000000006</v>
      </c>
      <c r="I32" s="36"/>
      <c r="J32" s="24"/>
    </row>
    <row r="33" spans="1:10" ht="15">
      <c r="A33" s="35" t="s">
        <v>16</v>
      </c>
      <c r="B33" s="54">
        <v>0</v>
      </c>
      <c r="C33" s="86">
        <v>0</v>
      </c>
      <c r="D33" s="25">
        <v>0</v>
      </c>
      <c r="E33" s="26">
        <v>0</v>
      </c>
      <c r="F33" s="26">
        <v>0</v>
      </c>
      <c r="G33" s="25">
        <v>0</v>
      </c>
      <c r="H33" s="104">
        <v>0</v>
      </c>
      <c r="I33" s="36"/>
      <c r="J33" s="26"/>
    </row>
    <row r="34" spans="1:10" ht="30">
      <c r="A34" s="44" t="s">
        <v>46</v>
      </c>
      <c r="B34" s="24">
        <f aca="true" t="shared" si="5" ref="B34:G34">B32-B33</f>
        <v>144.33</v>
      </c>
      <c r="C34" s="77">
        <f t="shared" si="5"/>
        <v>-47.46</v>
      </c>
      <c r="D34" s="24">
        <f t="shared" si="5"/>
        <v>31.6</v>
      </c>
      <c r="E34" s="24">
        <f t="shared" si="5"/>
        <v>96.87</v>
      </c>
      <c r="F34" s="24">
        <f t="shared" si="5"/>
        <v>-26.560000000000002</v>
      </c>
      <c r="G34" s="24">
        <f t="shared" si="5"/>
        <v>5.040000000000006</v>
      </c>
      <c r="H34" s="52">
        <v>5.040000000000006</v>
      </c>
      <c r="I34" s="36"/>
      <c r="J34" s="24"/>
    </row>
    <row r="35" spans="1:10" ht="30">
      <c r="A35" s="35" t="s">
        <v>47</v>
      </c>
      <c r="B35" s="54"/>
      <c r="C35" s="86"/>
      <c r="D35" s="25"/>
      <c r="E35" s="25"/>
      <c r="F35" s="25"/>
      <c r="G35" s="25"/>
      <c r="H35" s="104"/>
      <c r="I35" s="36"/>
      <c r="J35" s="25"/>
    </row>
    <row r="36" spans="1:10" ht="15">
      <c r="A36" s="35" t="s">
        <v>17</v>
      </c>
      <c r="B36" s="54"/>
      <c r="C36" s="86"/>
      <c r="D36" s="25"/>
      <c r="E36" s="25"/>
      <c r="F36" s="25"/>
      <c r="G36" s="25"/>
      <c r="H36" s="104"/>
      <c r="I36" s="36"/>
      <c r="J36" s="25"/>
    </row>
    <row r="37" spans="1:10" ht="30">
      <c r="A37" s="72" t="s">
        <v>18</v>
      </c>
      <c r="B37" s="24">
        <f aca="true" t="shared" si="6" ref="B37:G37">B34-B35</f>
        <v>144.33</v>
      </c>
      <c r="C37" s="77">
        <f t="shared" si="6"/>
        <v>-47.46</v>
      </c>
      <c r="D37" s="24">
        <f t="shared" si="6"/>
        <v>31.6</v>
      </c>
      <c r="E37" s="24">
        <f t="shared" si="6"/>
        <v>96.87</v>
      </c>
      <c r="F37" s="24">
        <f t="shared" si="6"/>
        <v>-26.560000000000002</v>
      </c>
      <c r="G37" s="24">
        <f t="shared" si="6"/>
        <v>5.040000000000006</v>
      </c>
      <c r="H37" s="52">
        <v>5.040000000000006</v>
      </c>
      <c r="I37" s="36"/>
      <c r="J37" s="24"/>
    </row>
    <row r="38" spans="1:10" ht="30">
      <c r="A38" s="55" t="s">
        <v>48</v>
      </c>
      <c r="B38" s="54"/>
      <c r="C38" s="86"/>
      <c r="D38" s="25"/>
      <c r="E38" s="25"/>
      <c r="F38" s="25"/>
      <c r="G38" s="25"/>
      <c r="H38" s="104">
        <v>0</v>
      </c>
      <c r="I38" s="36"/>
      <c r="J38" s="25"/>
    </row>
    <row r="39" spans="1:10" ht="15">
      <c r="A39" s="55" t="s">
        <v>49</v>
      </c>
      <c r="B39" s="54"/>
      <c r="C39" s="86"/>
      <c r="D39" s="25"/>
      <c r="E39" s="25"/>
      <c r="F39" s="25"/>
      <c r="G39" s="25"/>
      <c r="H39" s="104">
        <v>0</v>
      </c>
      <c r="I39" s="36"/>
      <c r="J39" s="25"/>
    </row>
    <row r="40" spans="1:12" ht="46.5" customHeight="1">
      <c r="A40" s="56" t="s">
        <v>50</v>
      </c>
      <c r="B40" s="24">
        <f aca="true" t="shared" si="7" ref="B40:G40">B37+B38+B39</f>
        <v>144.33</v>
      </c>
      <c r="C40" s="77">
        <f t="shared" si="7"/>
        <v>-47.46</v>
      </c>
      <c r="D40" s="24">
        <f t="shared" si="7"/>
        <v>31.6</v>
      </c>
      <c r="E40" s="24">
        <f t="shared" si="7"/>
        <v>96.87</v>
      </c>
      <c r="F40" s="24">
        <f t="shared" si="7"/>
        <v>-26.560000000000002</v>
      </c>
      <c r="G40" s="24">
        <f t="shared" si="7"/>
        <v>5.040000000000006</v>
      </c>
      <c r="H40" s="52">
        <v>5.040000000000006</v>
      </c>
      <c r="I40" s="36"/>
      <c r="J40" s="24"/>
      <c r="L40" s="92"/>
    </row>
    <row r="41" spans="1:10" ht="45.75" customHeight="1">
      <c r="A41" s="57" t="s">
        <v>51</v>
      </c>
      <c r="B41" s="98">
        <v>98.7</v>
      </c>
      <c r="C41" s="87">
        <v>98.7</v>
      </c>
      <c r="D41" s="69">
        <v>98.71</v>
      </c>
      <c r="E41" s="3">
        <v>98.7</v>
      </c>
      <c r="F41" s="3">
        <v>98.71</v>
      </c>
      <c r="G41" s="3">
        <v>98.71</v>
      </c>
      <c r="H41" s="109">
        <v>98.71</v>
      </c>
      <c r="I41" s="31"/>
      <c r="J41" s="3"/>
    </row>
    <row r="42" spans="1:10" ht="15" customHeight="1">
      <c r="A42" s="44" t="s">
        <v>52</v>
      </c>
      <c r="B42" s="99">
        <v>166.07</v>
      </c>
      <c r="C42" s="78">
        <v>21.88</v>
      </c>
      <c r="D42" s="71">
        <v>69.34</v>
      </c>
      <c r="E42" s="25">
        <v>166.07</v>
      </c>
      <c r="F42" s="25">
        <v>16.87</v>
      </c>
      <c r="G42" s="25">
        <v>69.34</v>
      </c>
      <c r="H42" s="104">
        <v>69.34</v>
      </c>
      <c r="I42" s="63"/>
      <c r="J42" s="25"/>
    </row>
    <row r="43" spans="1:10" ht="45">
      <c r="A43" s="44" t="s">
        <v>53</v>
      </c>
      <c r="B43" s="54"/>
      <c r="C43" s="86"/>
      <c r="D43" s="25"/>
      <c r="E43" s="25"/>
      <c r="F43" s="25"/>
      <c r="G43" s="25"/>
      <c r="H43" s="104"/>
      <c r="I43" s="36"/>
      <c r="J43" s="25"/>
    </row>
    <row r="44" spans="1:10" ht="15">
      <c r="A44" s="44" t="s">
        <v>54</v>
      </c>
      <c r="B44" s="24">
        <f aca="true" t="shared" si="8" ref="B44:G44">B40/B41*10</f>
        <v>14.623100303951368</v>
      </c>
      <c r="C44" s="77">
        <f t="shared" si="8"/>
        <v>-4.808510638297872</v>
      </c>
      <c r="D44" s="24">
        <f t="shared" si="8"/>
        <v>3.201296727788472</v>
      </c>
      <c r="E44" s="24">
        <f t="shared" si="8"/>
        <v>9.814589665653497</v>
      </c>
      <c r="F44" s="24">
        <f t="shared" si="8"/>
        <v>-2.6907101610779054</v>
      </c>
      <c r="G44" s="24">
        <f t="shared" si="8"/>
        <v>0.510586566710567</v>
      </c>
      <c r="H44" s="52">
        <v>0.510586566710567</v>
      </c>
      <c r="I44" s="36"/>
      <c r="J44" s="24"/>
    </row>
    <row r="45" spans="1:10" ht="15" customHeight="1">
      <c r="A45" s="44" t="s">
        <v>55</v>
      </c>
      <c r="B45" s="24">
        <f aca="true" t="shared" si="9" ref="B45:G45">B44</f>
        <v>14.623100303951368</v>
      </c>
      <c r="C45" s="77">
        <f t="shared" si="9"/>
        <v>-4.808510638297872</v>
      </c>
      <c r="D45" s="24">
        <f t="shared" si="9"/>
        <v>3.201296727788472</v>
      </c>
      <c r="E45" s="24">
        <f t="shared" si="9"/>
        <v>9.814589665653497</v>
      </c>
      <c r="F45" s="24">
        <f t="shared" si="9"/>
        <v>-2.6907101610779054</v>
      </c>
      <c r="G45" s="24">
        <f t="shared" si="9"/>
        <v>0.510586566710567</v>
      </c>
      <c r="H45" s="52">
        <v>0.510586566710567</v>
      </c>
      <c r="I45" s="36"/>
      <c r="J45" s="24"/>
    </row>
    <row r="46" spans="1:10" ht="45">
      <c r="A46" s="44" t="s">
        <v>56</v>
      </c>
      <c r="B46" s="54">
        <v>0</v>
      </c>
      <c r="C46" s="86">
        <v>0</v>
      </c>
      <c r="D46" s="25">
        <v>0</v>
      </c>
      <c r="E46" s="25"/>
      <c r="F46" s="25"/>
      <c r="G46" s="25"/>
      <c r="H46" s="104"/>
      <c r="I46" s="36"/>
      <c r="J46" s="25"/>
    </row>
    <row r="47" spans="1:10" ht="15" customHeight="1">
      <c r="A47" s="44" t="s">
        <v>54</v>
      </c>
      <c r="B47" s="24">
        <f aca="true" t="shared" si="10" ref="B47:G48">B44</f>
        <v>14.623100303951368</v>
      </c>
      <c r="C47" s="77">
        <f t="shared" si="10"/>
        <v>-4.808510638297872</v>
      </c>
      <c r="D47" s="24">
        <f t="shared" si="10"/>
        <v>3.201296727788472</v>
      </c>
      <c r="E47" s="24">
        <f t="shared" si="10"/>
        <v>9.814589665653497</v>
      </c>
      <c r="F47" s="24">
        <f>F44</f>
        <v>-2.6907101610779054</v>
      </c>
      <c r="G47" s="24">
        <f t="shared" si="10"/>
        <v>0.510586566710567</v>
      </c>
      <c r="H47" s="52">
        <v>0.510586566710567</v>
      </c>
      <c r="I47" s="36"/>
      <c r="J47" s="24"/>
    </row>
    <row r="48" spans="1:10" ht="15" customHeight="1">
      <c r="A48" s="44" t="s">
        <v>57</v>
      </c>
      <c r="B48" s="24">
        <f t="shared" si="10"/>
        <v>14.623100303951368</v>
      </c>
      <c r="C48" s="77">
        <f t="shared" si="10"/>
        <v>-4.808510638297872</v>
      </c>
      <c r="D48" s="24">
        <f t="shared" si="10"/>
        <v>3.201296727788472</v>
      </c>
      <c r="E48" s="24">
        <f t="shared" si="10"/>
        <v>9.814589665653497</v>
      </c>
      <c r="F48" s="24">
        <f>F45</f>
        <v>-2.6907101610779054</v>
      </c>
      <c r="G48" s="24">
        <f t="shared" si="10"/>
        <v>0.510586566710567</v>
      </c>
      <c r="H48" s="52">
        <v>0.510586566710567</v>
      </c>
      <c r="I48" s="36"/>
      <c r="J48" s="24"/>
    </row>
    <row r="49" spans="1:10" ht="15" customHeight="1">
      <c r="A49" s="72" t="s">
        <v>58</v>
      </c>
      <c r="B49" s="25"/>
      <c r="C49" s="78"/>
      <c r="D49" s="29"/>
      <c r="E49" s="29"/>
      <c r="F49" s="29"/>
      <c r="G49" s="29"/>
      <c r="H49" s="105"/>
      <c r="I49" s="36"/>
      <c r="J49" s="29"/>
    </row>
    <row r="50" spans="1:10" ht="15" customHeight="1">
      <c r="A50" s="35" t="s">
        <v>59</v>
      </c>
      <c r="B50" s="25"/>
      <c r="C50" s="78"/>
      <c r="D50" s="29"/>
      <c r="E50" s="29"/>
      <c r="F50" s="29"/>
      <c r="G50" s="29"/>
      <c r="H50" s="105"/>
      <c r="I50" s="36"/>
      <c r="J50" s="29"/>
    </row>
    <row r="51" spans="1:10" ht="15" customHeight="1">
      <c r="A51" s="35" t="s">
        <v>19</v>
      </c>
      <c r="B51" s="113">
        <f>987070-597530</f>
        <v>389540</v>
      </c>
      <c r="C51" s="58">
        <v>389540</v>
      </c>
      <c r="D51" s="113">
        <f>987070-597530</f>
        <v>389540</v>
      </c>
      <c r="E51" s="113">
        <f>987070-597530</f>
        <v>389540</v>
      </c>
      <c r="F51" s="58">
        <v>389540</v>
      </c>
      <c r="G51" s="113">
        <f>987070-597530</f>
        <v>389540</v>
      </c>
      <c r="H51" s="113">
        <f>987070-597530</f>
        <v>389540</v>
      </c>
      <c r="I51" s="36"/>
      <c r="J51" s="58"/>
    </row>
    <row r="52" spans="1:10" ht="15" customHeight="1">
      <c r="A52" s="35" t="s">
        <v>20</v>
      </c>
      <c r="B52" s="22">
        <v>0.3946</v>
      </c>
      <c r="C52" s="22">
        <v>0.496926</v>
      </c>
      <c r="D52" s="22">
        <v>0.3946</v>
      </c>
      <c r="E52" s="22">
        <v>0.3946</v>
      </c>
      <c r="F52" s="22">
        <v>0.496926</v>
      </c>
      <c r="G52" s="22">
        <v>0.3946</v>
      </c>
      <c r="H52" s="22">
        <v>0.3946</v>
      </c>
      <c r="I52" s="36"/>
      <c r="J52" s="22"/>
    </row>
    <row r="53" spans="1:9" ht="15" customHeight="1">
      <c r="A53" s="59" t="s">
        <v>60</v>
      </c>
      <c r="B53" s="60"/>
      <c r="C53" s="60"/>
      <c r="D53" s="60"/>
      <c r="E53" s="60"/>
      <c r="F53" s="60"/>
      <c r="G53" s="60"/>
      <c r="H53" s="60"/>
      <c r="I53" s="61"/>
    </row>
    <row r="54" spans="1:9" ht="15" customHeight="1">
      <c r="A54" s="59" t="s">
        <v>21</v>
      </c>
      <c r="B54" s="29"/>
      <c r="C54" s="29"/>
      <c r="D54" s="29"/>
      <c r="E54" s="29"/>
      <c r="F54" s="29"/>
      <c r="G54" s="29"/>
      <c r="H54" s="29"/>
      <c r="I54" s="36"/>
    </row>
    <row r="55" spans="1:9" ht="15" customHeight="1">
      <c r="A55" s="59" t="s">
        <v>22</v>
      </c>
      <c r="B55" s="25"/>
      <c r="C55" s="25"/>
      <c r="D55" s="25"/>
      <c r="E55" s="25"/>
      <c r="F55" s="25"/>
      <c r="G55" s="25"/>
      <c r="H55" s="25"/>
      <c r="I55" s="36"/>
    </row>
    <row r="56" spans="1:9" ht="15" customHeight="1">
      <c r="A56" s="59" t="s">
        <v>23</v>
      </c>
      <c r="B56" s="25"/>
      <c r="C56" s="25"/>
      <c r="D56" s="25"/>
      <c r="E56" s="25"/>
      <c r="F56" s="25"/>
      <c r="G56" s="25"/>
      <c r="H56" s="25"/>
      <c r="I56" s="36"/>
    </row>
    <row r="57" spans="1:9" ht="45">
      <c r="A57" s="59" t="s">
        <v>24</v>
      </c>
      <c r="B57" s="25"/>
      <c r="C57" s="25"/>
      <c r="D57" s="25"/>
      <c r="E57" s="25"/>
      <c r="F57" s="25"/>
      <c r="G57" s="25"/>
      <c r="H57" s="25"/>
      <c r="I57" s="36"/>
    </row>
    <row r="58" spans="1:9" ht="29.25" customHeight="1">
      <c r="A58" s="59" t="s">
        <v>25</v>
      </c>
      <c r="B58" s="25"/>
      <c r="C58" s="25"/>
      <c r="D58" s="25"/>
      <c r="E58" s="25"/>
      <c r="F58" s="25"/>
      <c r="G58" s="25"/>
      <c r="H58" s="25"/>
      <c r="I58" s="36"/>
    </row>
    <row r="59" spans="1:9" ht="15" customHeight="1">
      <c r="A59" s="59" t="s">
        <v>26</v>
      </c>
      <c r="B59" s="25"/>
      <c r="C59" s="25"/>
      <c r="D59" s="25"/>
      <c r="E59" s="25"/>
      <c r="F59" s="25"/>
      <c r="G59" s="25"/>
      <c r="H59" s="25"/>
      <c r="I59" s="36"/>
    </row>
    <row r="60" spans="1:9" ht="15" customHeight="1">
      <c r="A60" s="59" t="s">
        <v>27</v>
      </c>
      <c r="B60" s="60">
        <v>597530</v>
      </c>
      <c r="C60" s="60">
        <v>597530</v>
      </c>
      <c r="D60" s="60">
        <v>597530</v>
      </c>
      <c r="E60" s="60">
        <v>597530</v>
      </c>
      <c r="F60" s="60">
        <v>597530</v>
      </c>
      <c r="G60" s="60">
        <v>597530</v>
      </c>
      <c r="H60" s="60">
        <v>597530</v>
      </c>
      <c r="I60" s="62"/>
    </row>
    <row r="61" spans="1:9" ht="45">
      <c r="A61" s="59" t="s">
        <v>28</v>
      </c>
      <c r="B61" s="22">
        <v>1</v>
      </c>
      <c r="C61" s="79">
        <v>0.503074</v>
      </c>
      <c r="D61" s="22">
        <v>1</v>
      </c>
      <c r="E61" s="22">
        <v>1</v>
      </c>
      <c r="F61" s="22">
        <v>1</v>
      </c>
      <c r="G61" s="22">
        <v>1</v>
      </c>
      <c r="H61" s="22">
        <v>1</v>
      </c>
      <c r="I61" s="36"/>
    </row>
    <row r="62" spans="1:9" ht="32.25" customHeight="1">
      <c r="A62" s="59" t="s">
        <v>29</v>
      </c>
      <c r="B62" s="22">
        <v>0.6053</v>
      </c>
      <c r="C62" s="79">
        <v>0.503074</v>
      </c>
      <c r="D62" s="22">
        <v>0.6053</v>
      </c>
      <c r="E62" s="22">
        <v>0.6053</v>
      </c>
      <c r="F62" s="22">
        <v>0.5031</v>
      </c>
      <c r="G62" s="22">
        <v>0.6053</v>
      </c>
      <c r="H62" s="22">
        <v>0.6053</v>
      </c>
      <c r="I62" s="36"/>
    </row>
    <row r="63" spans="1:9" ht="15" customHeight="1">
      <c r="A63" s="120" t="s">
        <v>0</v>
      </c>
      <c r="B63" s="121"/>
      <c r="C63" s="121"/>
      <c r="D63" s="121"/>
      <c r="E63" s="122"/>
      <c r="F63" s="89"/>
      <c r="G63" s="73"/>
      <c r="H63" s="110"/>
      <c r="I63" s="36"/>
    </row>
    <row r="64" spans="1:9" ht="15">
      <c r="A64" s="123" t="s">
        <v>61</v>
      </c>
      <c r="B64" s="124"/>
      <c r="C64" s="124"/>
      <c r="D64" s="124"/>
      <c r="E64" s="125"/>
      <c r="F64" s="90"/>
      <c r="G64" s="74"/>
      <c r="H64" s="111"/>
      <c r="I64" s="36"/>
    </row>
    <row r="65" spans="1:9" ht="15">
      <c r="A65" s="148" t="s">
        <v>62</v>
      </c>
      <c r="B65" s="149"/>
      <c r="C65" s="149"/>
      <c r="D65" s="149"/>
      <c r="E65" s="150"/>
      <c r="F65" s="91"/>
      <c r="G65" s="54" t="s">
        <v>115</v>
      </c>
      <c r="H65" s="112" t="s">
        <v>115</v>
      </c>
      <c r="I65" s="36"/>
    </row>
    <row r="66" spans="1:9" ht="15">
      <c r="A66" s="148" t="s">
        <v>63</v>
      </c>
      <c r="B66" s="149"/>
      <c r="C66" s="149"/>
      <c r="D66" s="149"/>
      <c r="E66" s="150"/>
      <c r="F66" s="91"/>
      <c r="G66" s="54" t="s">
        <v>115</v>
      </c>
      <c r="H66" s="112" t="s">
        <v>115</v>
      </c>
      <c r="I66" s="36"/>
    </row>
    <row r="67" spans="1:9" ht="15">
      <c r="A67" s="148" t="s">
        <v>64</v>
      </c>
      <c r="B67" s="149"/>
      <c r="C67" s="149"/>
      <c r="D67" s="149"/>
      <c r="E67" s="150"/>
      <c r="F67" s="91"/>
      <c r="G67" s="54" t="s">
        <v>116</v>
      </c>
      <c r="H67" s="112" t="s">
        <v>116</v>
      </c>
      <c r="I67" s="36"/>
    </row>
    <row r="68" spans="1:9" ht="15">
      <c r="A68" s="148" t="s">
        <v>65</v>
      </c>
      <c r="B68" s="149"/>
      <c r="C68" s="149"/>
      <c r="D68" s="149"/>
      <c r="E68" s="150"/>
      <c r="F68" s="91"/>
      <c r="G68" s="54" t="s">
        <v>116</v>
      </c>
      <c r="H68" s="112" t="s">
        <v>116</v>
      </c>
      <c r="I68" s="36"/>
    </row>
    <row r="69" spans="1:9" ht="21" customHeight="1">
      <c r="A69" s="136" t="s">
        <v>134</v>
      </c>
      <c r="B69" s="137"/>
      <c r="C69" s="137"/>
      <c r="D69" s="137"/>
      <c r="E69" s="137"/>
      <c r="F69" s="137"/>
      <c r="G69" s="137"/>
      <c r="H69" s="138"/>
      <c r="I69" s="36"/>
    </row>
    <row r="70" spans="1:9" ht="19.5" customHeight="1">
      <c r="A70" s="139" t="s">
        <v>32</v>
      </c>
      <c r="B70" s="140"/>
      <c r="C70" s="140"/>
      <c r="D70" s="140"/>
      <c r="E70" s="140"/>
      <c r="F70" s="140"/>
      <c r="G70" s="140"/>
      <c r="H70" s="141"/>
      <c r="I70" s="36"/>
    </row>
    <row r="71" spans="1:9" ht="13.5" customHeight="1">
      <c r="A71" s="142"/>
      <c r="B71" s="143"/>
      <c r="C71" s="143"/>
      <c r="D71" s="143"/>
      <c r="E71" s="143"/>
      <c r="F71" s="143"/>
      <c r="G71" s="143"/>
      <c r="H71" s="144"/>
      <c r="I71" s="36"/>
    </row>
    <row r="72" spans="1:9" ht="15">
      <c r="A72" s="133" t="s">
        <v>30</v>
      </c>
      <c r="B72" s="134"/>
      <c r="C72" s="134"/>
      <c r="D72" s="134"/>
      <c r="E72" s="134"/>
      <c r="F72" s="134"/>
      <c r="G72" s="134"/>
      <c r="H72" s="135"/>
      <c r="I72" s="36"/>
    </row>
    <row r="73" spans="1:9" ht="15" customHeight="1">
      <c r="A73" s="127" t="s">
        <v>130</v>
      </c>
      <c r="B73" s="128"/>
      <c r="C73" s="128"/>
      <c r="D73" s="128"/>
      <c r="E73" s="128"/>
      <c r="F73" s="128"/>
      <c r="G73" s="128"/>
      <c r="H73" s="129"/>
      <c r="I73" s="36"/>
    </row>
    <row r="74" spans="1:9" ht="31.5" customHeight="1">
      <c r="A74" s="130" t="s">
        <v>118</v>
      </c>
      <c r="B74" s="131"/>
      <c r="C74" s="131"/>
      <c r="D74" s="131"/>
      <c r="E74" s="131"/>
      <c r="F74" s="131"/>
      <c r="G74" s="131"/>
      <c r="H74" s="132"/>
      <c r="I74" s="36"/>
    </row>
    <row r="75" spans="1:9" ht="15">
      <c r="A75" s="133" t="s">
        <v>131</v>
      </c>
      <c r="B75" s="134"/>
      <c r="C75" s="134"/>
      <c r="D75" s="134"/>
      <c r="E75" s="134"/>
      <c r="F75" s="134"/>
      <c r="G75" s="134"/>
      <c r="H75" s="135"/>
      <c r="I75" s="36"/>
    </row>
    <row r="76" spans="1:9" ht="15">
      <c r="A76" s="133" t="s">
        <v>132</v>
      </c>
      <c r="B76" s="134"/>
      <c r="C76" s="134"/>
      <c r="D76" s="134"/>
      <c r="E76" s="134"/>
      <c r="F76" s="134"/>
      <c r="G76" s="134"/>
      <c r="H76" s="135"/>
      <c r="I76" s="36"/>
    </row>
    <row r="77" spans="1:9" ht="15.75" customHeight="1" thickBot="1">
      <c r="A77" s="145" t="s">
        <v>133</v>
      </c>
      <c r="B77" s="146"/>
      <c r="C77" s="146"/>
      <c r="D77" s="146"/>
      <c r="E77" s="146"/>
      <c r="F77" s="146"/>
      <c r="G77" s="146"/>
      <c r="H77" s="147"/>
      <c r="I77" s="36"/>
    </row>
    <row r="78" spans="1:8" ht="15">
      <c r="A78" s="126"/>
      <c r="B78" s="126"/>
      <c r="C78" s="126"/>
      <c r="D78" s="126"/>
      <c r="E78" s="126"/>
      <c r="F78" s="126"/>
      <c r="G78" s="126"/>
      <c r="H78" s="126"/>
    </row>
  </sheetData>
  <sheetProtection/>
  <mergeCells count="19">
    <mergeCell ref="A69:H69"/>
    <mergeCell ref="A70:H70"/>
    <mergeCell ref="A71:H71"/>
    <mergeCell ref="A77:H77"/>
    <mergeCell ref="A72:H72"/>
    <mergeCell ref="A65:E65"/>
    <mergeCell ref="A66:E66"/>
    <mergeCell ref="A67:E67"/>
    <mergeCell ref="A68:E68"/>
    <mergeCell ref="A1:H1"/>
    <mergeCell ref="A2:H2"/>
    <mergeCell ref="A3:A4"/>
    <mergeCell ref="A63:E63"/>
    <mergeCell ref="A64:E64"/>
    <mergeCell ref="A78:H78"/>
    <mergeCell ref="A73:H73"/>
    <mergeCell ref="A74:H74"/>
    <mergeCell ref="A75:H75"/>
    <mergeCell ref="A76:H76"/>
  </mergeCells>
  <printOptions/>
  <pageMargins left="0.41" right="0.28" top="0.6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PageLayoutView="0" workbookViewId="0" topLeftCell="A31">
      <selection activeCell="D59" sqref="D59"/>
    </sheetView>
  </sheetViews>
  <sheetFormatPr defaultColWidth="9.140625" defaultRowHeight="15"/>
  <cols>
    <col min="1" max="1" width="47.140625" style="0" bestFit="1" customWidth="1"/>
    <col min="2" max="2" width="19.140625" style="0" customWidth="1"/>
    <col min="3" max="3" width="20.140625" style="1" customWidth="1"/>
    <col min="4" max="4" width="11.57421875" style="0" bestFit="1" customWidth="1"/>
    <col min="6" max="6" width="18.421875" style="0" customWidth="1"/>
    <col min="7" max="7" width="19.00390625" style="0" customWidth="1"/>
  </cols>
  <sheetData>
    <row r="1" spans="1:3" ht="15">
      <c r="A1" s="164" t="s">
        <v>135</v>
      </c>
      <c r="B1" s="164"/>
      <c r="C1" s="164"/>
    </row>
    <row r="2" spans="1:3" ht="15">
      <c r="A2" s="164" t="s">
        <v>121</v>
      </c>
      <c r="B2" s="164"/>
      <c r="C2" s="164"/>
    </row>
    <row r="3" spans="1:3" ht="15">
      <c r="A3" s="154" t="s">
        <v>117</v>
      </c>
      <c r="B3" s="155"/>
      <c r="C3" s="156"/>
    </row>
    <row r="4" spans="1:3" ht="15">
      <c r="A4" s="165" t="s">
        <v>69</v>
      </c>
      <c r="B4" s="167" t="s">
        <v>124</v>
      </c>
      <c r="C4" s="168" t="s">
        <v>123</v>
      </c>
    </row>
    <row r="5" spans="1:3" ht="27" customHeight="1">
      <c r="A5" s="166"/>
      <c r="B5" s="167"/>
      <c r="C5" s="168"/>
    </row>
    <row r="6" spans="1:3" ht="27" customHeight="1">
      <c r="A6" s="23"/>
      <c r="B6" s="21" t="s">
        <v>5</v>
      </c>
      <c r="C6" s="64" t="s">
        <v>67</v>
      </c>
    </row>
    <row r="7" spans="1:3" ht="15">
      <c r="A7" s="7" t="s">
        <v>70</v>
      </c>
      <c r="B7" s="8"/>
      <c r="C7" s="10"/>
    </row>
    <row r="8" spans="1:3" ht="15">
      <c r="A8" s="7"/>
      <c r="B8" s="8"/>
      <c r="C8" s="10"/>
    </row>
    <row r="9" spans="1:3" ht="15">
      <c r="A9" s="7" t="s">
        <v>71</v>
      </c>
      <c r="B9" s="8"/>
      <c r="C9" s="10"/>
    </row>
    <row r="10" spans="1:3" ht="15">
      <c r="A10" s="9" t="s">
        <v>72</v>
      </c>
      <c r="B10" s="10">
        <v>98.7</v>
      </c>
      <c r="C10" s="10">
        <v>98.7</v>
      </c>
    </row>
    <row r="11" spans="1:3" ht="15">
      <c r="A11" s="9" t="s">
        <v>73</v>
      </c>
      <c r="B11" s="11">
        <v>166.07</v>
      </c>
      <c r="C11" s="10">
        <v>69.35</v>
      </c>
    </row>
    <row r="12" spans="1:3" ht="15">
      <c r="A12" s="9" t="s">
        <v>74</v>
      </c>
      <c r="B12" s="10">
        <v>0</v>
      </c>
      <c r="C12" s="10">
        <v>0</v>
      </c>
    </row>
    <row r="13" spans="1:3" ht="15">
      <c r="A13" s="12" t="s">
        <v>75</v>
      </c>
      <c r="B13" s="13">
        <f>SUM(B10:B12)</f>
        <v>264.77</v>
      </c>
      <c r="C13" s="65">
        <f>SUM(C10:C12)</f>
        <v>168.05</v>
      </c>
    </row>
    <row r="14" spans="1:3" ht="15">
      <c r="A14" s="9"/>
      <c r="B14" s="10"/>
      <c r="C14" s="10"/>
    </row>
    <row r="15" spans="1:3" ht="15">
      <c r="A15" s="14" t="s">
        <v>76</v>
      </c>
      <c r="B15" s="10">
        <v>0</v>
      </c>
      <c r="C15" s="10">
        <v>0</v>
      </c>
    </row>
    <row r="16" spans="1:3" ht="15">
      <c r="A16" s="7"/>
      <c r="B16" s="10"/>
      <c r="C16" s="10"/>
    </row>
    <row r="17" spans="1:3" ht="15">
      <c r="A17" s="7" t="s">
        <v>77</v>
      </c>
      <c r="B17" s="10"/>
      <c r="C17" s="10"/>
    </row>
    <row r="18" spans="1:3" ht="15">
      <c r="A18" s="9" t="s">
        <v>78</v>
      </c>
      <c r="B18" s="10">
        <v>0</v>
      </c>
      <c r="C18" s="10">
        <v>0</v>
      </c>
    </row>
    <row r="19" spans="1:3" ht="15">
      <c r="A19" s="9" t="s">
        <v>79</v>
      </c>
      <c r="B19" s="10">
        <v>0.18</v>
      </c>
      <c r="C19" s="10">
        <v>0.03</v>
      </c>
    </row>
    <row r="20" spans="1:3" ht="15">
      <c r="A20" s="9" t="s">
        <v>80</v>
      </c>
      <c r="B20" s="10">
        <v>0</v>
      </c>
      <c r="C20" s="10">
        <v>0</v>
      </c>
    </row>
    <row r="21" spans="1:3" ht="15">
      <c r="A21" s="9" t="s">
        <v>81</v>
      </c>
      <c r="B21" s="10">
        <v>0</v>
      </c>
      <c r="C21" s="10">
        <v>0</v>
      </c>
    </row>
    <row r="22" spans="1:3" ht="15">
      <c r="A22" s="12" t="s">
        <v>82</v>
      </c>
      <c r="B22" s="13">
        <f>SUM(B18:B21)</f>
        <v>0.18</v>
      </c>
      <c r="C22" s="65">
        <f>SUM(C18:C21)</f>
        <v>0.03</v>
      </c>
    </row>
    <row r="23" spans="1:3" ht="15">
      <c r="A23" s="9"/>
      <c r="B23" s="10">
        <v>0</v>
      </c>
      <c r="C23" s="10">
        <v>0</v>
      </c>
    </row>
    <row r="24" spans="1:3" ht="15">
      <c r="A24" s="7" t="s">
        <v>83</v>
      </c>
      <c r="B24" s="10">
        <v>0</v>
      </c>
      <c r="C24" s="10">
        <v>0</v>
      </c>
    </row>
    <row r="25" spans="1:3" ht="15">
      <c r="A25" s="15" t="s">
        <v>84</v>
      </c>
      <c r="B25" s="10">
        <v>0</v>
      </c>
      <c r="C25" s="66">
        <v>0</v>
      </c>
    </row>
    <row r="26" spans="1:3" ht="15">
      <c r="A26" s="15" t="s">
        <v>85</v>
      </c>
      <c r="B26" s="10">
        <v>1.95</v>
      </c>
      <c r="C26" s="66">
        <v>10.52</v>
      </c>
    </row>
    <row r="27" spans="1:3" ht="15">
      <c r="A27" s="9" t="s">
        <v>86</v>
      </c>
      <c r="B27" s="10">
        <v>1.59</v>
      </c>
      <c r="C27" s="67">
        <v>1.59</v>
      </c>
    </row>
    <row r="28" spans="1:3" ht="15">
      <c r="A28" s="9" t="s">
        <v>87</v>
      </c>
      <c r="B28" s="10">
        <v>0</v>
      </c>
      <c r="C28" s="10">
        <v>0</v>
      </c>
    </row>
    <row r="29" spans="1:3" ht="15">
      <c r="A29" s="12" t="s">
        <v>88</v>
      </c>
      <c r="B29" s="13">
        <f>SUM(B25:B28)</f>
        <v>3.54</v>
      </c>
      <c r="C29" s="65">
        <f>SUM(C25:C28)</f>
        <v>12.11</v>
      </c>
    </row>
    <row r="30" spans="1:3" ht="15">
      <c r="A30" s="9"/>
      <c r="B30" s="10"/>
      <c r="C30" s="10"/>
    </row>
    <row r="31" spans="1:3" ht="15.75" thickBot="1">
      <c r="A31" s="12" t="s">
        <v>89</v>
      </c>
      <c r="B31" s="16">
        <f>B13+B15+B22+B29</f>
        <v>268.49</v>
      </c>
      <c r="C31" s="68">
        <f>C13+C15+C22+C29</f>
        <v>180.19</v>
      </c>
    </row>
    <row r="32" spans="1:3" ht="15.75" thickTop="1">
      <c r="A32" s="17"/>
      <c r="B32" s="10"/>
      <c r="C32" s="10"/>
    </row>
    <row r="33" spans="1:3" ht="15">
      <c r="A33" s="7" t="s">
        <v>90</v>
      </c>
      <c r="B33" s="10"/>
      <c r="C33" s="10"/>
    </row>
    <row r="34" spans="1:3" ht="15">
      <c r="A34" s="7" t="s">
        <v>91</v>
      </c>
      <c r="B34" s="10"/>
      <c r="C34" s="10"/>
    </row>
    <row r="35" spans="1:3" ht="15">
      <c r="A35" s="9" t="s">
        <v>92</v>
      </c>
      <c r="B35" s="10">
        <v>41.86</v>
      </c>
      <c r="C35" s="10">
        <v>42.3</v>
      </c>
    </row>
    <row r="36" spans="1:3" ht="15">
      <c r="A36" s="9" t="s">
        <v>93</v>
      </c>
      <c r="B36" s="6">
        <v>57.43</v>
      </c>
      <c r="C36" s="10">
        <v>57.43</v>
      </c>
    </row>
    <row r="37" spans="1:3" ht="15">
      <c r="A37" s="9" t="s">
        <v>94</v>
      </c>
      <c r="B37" s="6">
        <v>0</v>
      </c>
      <c r="C37" s="10">
        <v>0</v>
      </c>
    </row>
    <row r="38" spans="1:3" ht="15">
      <c r="A38" s="9" t="s">
        <v>95</v>
      </c>
      <c r="B38" s="6">
        <v>1.01</v>
      </c>
      <c r="C38" s="10">
        <v>1.01</v>
      </c>
    </row>
    <row r="39" spans="1:3" ht="15">
      <c r="A39" s="9" t="s">
        <v>96</v>
      </c>
      <c r="B39" s="6">
        <v>0</v>
      </c>
      <c r="C39" s="10">
        <v>0</v>
      </c>
    </row>
    <row r="40" spans="1:3" ht="15">
      <c r="A40" s="12" t="s">
        <v>97</v>
      </c>
      <c r="B40" s="13">
        <f>SUM(B35:B39)</f>
        <v>100.3</v>
      </c>
      <c r="C40" s="65">
        <f>SUM(C35:C39)</f>
        <v>100.74</v>
      </c>
    </row>
    <row r="41" spans="1:3" ht="15">
      <c r="A41" s="9"/>
      <c r="B41" s="10"/>
      <c r="C41" s="10"/>
    </row>
    <row r="42" spans="1:3" ht="15">
      <c r="A42" s="7" t="s">
        <v>98</v>
      </c>
      <c r="B42" s="10"/>
      <c r="C42" s="10"/>
    </row>
    <row r="43" spans="1:3" ht="15">
      <c r="A43" s="9" t="s">
        <v>99</v>
      </c>
      <c r="B43" s="10">
        <v>0</v>
      </c>
      <c r="C43" s="10">
        <v>0</v>
      </c>
    </row>
    <row r="44" spans="1:6" ht="15">
      <c r="A44" s="9" t="s">
        <v>100</v>
      </c>
      <c r="B44" s="10">
        <v>94.86</v>
      </c>
      <c r="C44" s="10">
        <v>44.71</v>
      </c>
      <c r="F44" s="5"/>
    </row>
    <row r="45" spans="1:3" ht="15">
      <c r="A45" s="9" t="s">
        <v>101</v>
      </c>
      <c r="B45" s="10">
        <v>60.92</v>
      </c>
      <c r="C45" s="10">
        <v>0</v>
      </c>
    </row>
    <row r="46" spans="1:3" ht="15">
      <c r="A46" s="9" t="s">
        <v>102</v>
      </c>
      <c r="B46" s="10">
        <v>5.31</v>
      </c>
      <c r="C46" s="10">
        <v>33.88</v>
      </c>
    </row>
    <row r="47" spans="1:5" ht="15">
      <c r="A47" s="9" t="s">
        <v>103</v>
      </c>
      <c r="B47" s="10">
        <v>7.1</v>
      </c>
      <c r="C47" s="10">
        <v>0.85</v>
      </c>
      <c r="E47" s="5"/>
    </row>
    <row r="48" spans="1:6" ht="15">
      <c r="A48" s="9" t="s">
        <v>104</v>
      </c>
      <c r="B48" s="10">
        <v>0</v>
      </c>
      <c r="C48" s="10">
        <v>0</v>
      </c>
      <c r="F48" s="5"/>
    </row>
    <row r="49" spans="1:5" ht="15">
      <c r="A49" s="12" t="s">
        <v>105</v>
      </c>
      <c r="B49" s="13">
        <f>SUM(B43:B48)</f>
        <v>168.19</v>
      </c>
      <c r="C49" s="65">
        <f>SUM(C43:C48)</f>
        <v>79.44</v>
      </c>
      <c r="E49" s="2"/>
    </row>
    <row r="50" spans="1:5" ht="15">
      <c r="A50" s="9"/>
      <c r="B50" s="10"/>
      <c r="C50" s="10"/>
      <c r="D50" s="5"/>
      <c r="E50" s="5"/>
    </row>
    <row r="51" spans="1:5" ht="15.75" thickBot="1">
      <c r="A51" s="18" t="s">
        <v>106</v>
      </c>
      <c r="B51" s="16">
        <f>B40+B49</f>
        <v>268.49</v>
      </c>
      <c r="C51" s="68">
        <f>C40+C49</f>
        <v>180.18</v>
      </c>
      <c r="E51" s="2"/>
    </row>
    <row r="52" ht="15.75" thickTop="1"/>
    <row r="53" ht="15">
      <c r="B53" s="5"/>
    </row>
    <row r="54" spans="1:7" ht="15">
      <c r="A54" s="169" t="s">
        <v>107</v>
      </c>
      <c r="B54" s="169"/>
      <c r="C54" s="169"/>
      <c r="D54" s="19"/>
      <c r="E54" s="19"/>
      <c r="F54" s="19"/>
      <c r="G54" s="19"/>
    </row>
    <row r="55" spans="1:7" ht="15">
      <c r="A55" s="157" t="s">
        <v>130</v>
      </c>
      <c r="B55" s="157"/>
      <c r="C55" s="157"/>
      <c r="D55" s="20"/>
      <c r="E55" s="20"/>
      <c r="F55" s="20"/>
      <c r="G55" s="20"/>
    </row>
    <row r="56" spans="1:7" ht="37.5" customHeight="1">
      <c r="A56" s="157"/>
      <c r="B56" s="157"/>
      <c r="C56" s="157"/>
      <c r="D56" s="20"/>
      <c r="E56" s="20"/>
      <c r="F56" s="20"/>
      <c r="G56" s="20"/>
    </row>
    <row r="57" spans="1:7" ht="15">
      <c r="A57" s="158" t="s">
        <v>131</v>
      </c>
      <c r="B57" s="159"/>
      <c r="C57" s="160"/>
      <c r="D57" s="19"/>
      <c r="E57" s="19"/>
      <c r="F57" s="19"/>
      <c r="G57" s="19"/>
    </row>
    <row r="58" spans="1:7" ht="15">
      <c r="A58" s="151" t="s">
        <v>111</v>
      </c>
      <c r="B58" s="152"/>
      <c r="C58" s="153"/>
      <c r="D58" s="19"/>
      <c r="E58" s="19"/>
      <c r="G58" s="19"/>
    </row>
    <row r="59" spans="1:7" ht="15" customHeight="1">
      <c r="A59" s="161" t="s">
        <v>136</v>
      </c>
      <c r="B59" s="162"/>
      <c r="C59" s="163"/>
      <c r="D59" s="20"/>
      <c r="E59" s="20"/>
      <c r="F59" s="20"/>
      <c r="G59" s="20"/>
    </row>
  </sheetData>
  <sheetProtection/>
  <mergeCells count="12">
    <mergeCell ref="A1:C1"/>
    <mergeCell ref="A2:C2"/>
    <mergeCell ref="A4:A5"/>
    <mergeCell ref="B4:B5"/>
    <mergeCell ref="C4:C5"/>
    <mergeCell ref="A54:C54"/>
    <mergeCell ref="A58:C58"/>
    <mergeCell ref="A3:C3"/>
    <mergeCell ref="A55:C55"/>
    <mergeCell ref="A56:C56"/>
    <mergeCell ref="A57:C57"/>
    <mergeCell ref="A59:C59"/>
  </mergeCells>
  <printOptions/>
  <pageMargins left="0.7" right="0.7" top="0.38" bottom="0.46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abhishek</dc:creator>
  <cp:keywords/>
  <dc:description/>
  <cp:lastModifiedBy>mukesh</cp:lastModifiedBy>
  <cp:lastPrinted>2017-09-11T14:43:27Z</cp:lastPrinted>
  <dcterms:created xsi:type="dcterms:W3CDTF">2010-08-10T12:32:36Z</dcterms:created>
  <dcterms:modified xsi:type="dcterms:W3CDTF">2017-09-27T11:05:47Z</dcterms:modified>
  <cp:category/>
  <cp:version/>
  <cp:contentType/>
  <cp:contentStatus/>
</cp:coreProperties>
</file>